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3"/>
  </bookViews>
  <sheets>
    <sheet name="IS" sheetId="1" r:id="rId1"/>
    <sheet name="BS" sheetId="2" r:id="rId2"/>
    <sheet name="Equity" sheetId="3" r:id="rId3"/>
    <sheet name="CashFlow" sheetId="4" r:id="rId4"/>
  </sheets>
  <definedNames>
    <definedName name="_xlnm.Print_Area" localSheetId="3">'CashFlow'!$A$1:$F$86</definedName>
  </definedNames>
  <calcPr fullCalcOnLoad="1"/>
</workbook>
</file>

<file path=xl/sharedStrings.xml><?xml version="1.0" encoding="utf-8"?>
<sst xmlns="http://schemas.openxmlformats.org/spreadsheetml/2006/main" count="228" uniqueCount="137">
  <si>
    <t>Property, plant and equipment</t>
  </si>
  <si>
    <t>Current assets</t>
  </si>
  <si>
    <t>Inventories</t>
  </si>
  <si>
    <t>Cash and cash equivalents</t>
  </si>
  <si>
    <t>Current liabilities</t>
  </si>
  <si>
    <t>Taxation</t>
  </si>
  <si>
    <t>RM'000</t>
  </si>
  <si>
    <t>Share capital</t>
  </si>
  <si>
    <t>Deferred taxation</t>
  </si>
  <si>
    <t>Revenue</t>
  </si>
  <si>
    <t>Profit before tax</t>
  </si>
  <si>
    <t>Tax expense</t>
  </si>
  <si>
    <t>Total</t>
  </si>
  <si>
    <t>Retained</t>
  </si>
  <si>
    <t>Payables</t>
  </si>
  <si>
    <t>Profit</t>
  </si>
  <si>
    <t>Receivables</t>
  </si>
  <si>
    <t>Short term borrowings</t>
  </si>
  <si>
    <t>Long term borrowings</t>
  </si>
  <si>
    <t>(The figures have not been audited)</t>
  </si>
  <si>
    <t>(Proforma)</t>
  </si>
  <si>
    <t>Quarter</t>
  </si>
  <si>
    <t>(Audited)</t>
  </si>
  <si>
    <t>Preceding</t>
  </si>
  <si>
    <t>Financial</t>
  </si>
  <si>
    <t>Year End</t>
  </si>
  <si>
    <t>Current Year</t>
  </si>
  <si>
    <t>Preceding Year</t>
  </si>
  <si>
    <t>Capital</t>
  </si>
  <si>
    <t>As at</t>
  </si>
  <si>
    <t>Period</t>
  </si>
  <si>
    <t>Profit for the period</t>
  </si>
  <si>
    <t>Notes:</t>
  </si>
  <si>
    <t>*</t>
  </si>
  <si>
    <t>Notes :</t>
  </si>
  <si>
    <t>CONDENSED CONSOLIDATED STATEMENT OF CHANGES IN EQUITY</t>
  </si>
  <si>
    <t>Share</t>
  </si>
  <si>
    <t>Consolidation</t>
  </si>
  <si>
    <t>CONDENSED CONSOLIDATED CASH FLOW STATEMENT</t>
  </si>
  <si>
    <t>Cumulative</t>
  </si>
  <si>
    <t>Deferred expenditure</t>
  </si>
  <si>
    <t>Non-current assets</t>
  </si>
  <si>
    <t>As at End</t>
  </si>
  <si>
    <t xml:space="preserve">of Current </t>
  </si>
  <si>
    <t>Financed by:</t>
  </si>
  <si>
    <t>Non-current liabilities</t>
  </si>
  <si>
    <t>Distributable</t>
  </si>
  <si>
    <t>Dividend payable</t>
  </si>
  <si>
    <t>Non-distributable</t>
  </si>
  <si>
    <t>Reserves on</t>
  </si>
  <si>
    <t>Reserves</t>
  </si>
  <si>
    <t>KEIN HING INTERNATIONAL BERHAD</t>
  </si>
  <si>
    <t>(Company No. 616056-T)</t>
  </si>
  <si>
    <t>CURRENT</t>
  </si>
  <si>
    <t xml:space="preserve">PRECEDING </t>
  </si>
  <si>
    <t>YEAR</t>
  </si>
  <si>
    <t xml:space="preserve"> YEAR</t>
  </si>
  <si>
    <t>QUARTER</t>
  </si>
  <si>
    <t>TO DATE</t>
  </si>
  <si>
    <t>Interest expense</t>
  </si>
  <si>
    <t>Interest income</t>
  </si>
  <si>
    <t>Minority interests</t>
  </si>
  <si>
    <t>Operating profit</t>
  </si>
  <si>
    <t>Profit after tax</t>
  </si>
  <si>
    <t>Net profit for the period</t>
  </si>
  <si>
    <t>Premium</t>
  </si>
  <si>
    <t>Balance as at 1 May 2004</t>
  </si>
  <si>
    <t>Balance as at 31 July 2004</t>
  </si>
  <si>
    <t xml:space="preserve">Less: Pre-acquisition profit </t>
  </si>
  <si>
    <t xml:space="preserve"> </t>
  </si>
  <si>
    <t>* Represents RM1</t>
  </si>
  <si>
    <t>Add: consolidation reserves</t>
  </si>
  <si>
    <t>The Condensed Consolidated Income Statements for the current quarter and cumulative quarter ended 31 July 2004 have been prepared on a proforma</t>
  </si>
  <si>
    <t>Consolidated PAT and consolidation reserves</t>
  </si>
  <si>
    <t>Issue of ordinary shares pursuant to the</t>
  </si>
  <si>
    <t xml:space="preserve">  acquisition of subsidiary and associated companies</t>
  </si>
  <si>
    <t>Reserves on consolidation arising from the</t>
  </si>
  <si>
    <t xml:space="preserve">  acquisition of subsidiary companies</t>
  </si>
  <si>
    <t>Cash flows from operating activities</t>
  </si>
  <si>
    <t>Adjustments for:</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</si>
  <si>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</si>
  <si>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</si>
  <si>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</si>
  <si>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</si>
  <si>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</si>
  <si>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</si>
  <si>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</si>
  <si>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</si>
  <si>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Acquisition of shares in associate</t>
  </si>
  <si>
    <t>Interest received</t>
  </si>
  <si>
    <t>Net cash used in investing activities</t>
  </si>
  <si>
    <t>Cash flows from financing activities</t>
  </si>
  <si>
    <t>Repayment of term loan</t>
  </si>
  <si>
    <t>Proceeds from hire purchase</t>
  </si>
  <si>
    <t>Repayment of hire purchase</t>
  </si>
  <si>
    <t>Net Proceeds from bills payable</t>
  </si>
  <si>
    <t>Proceeds from issuance of shares</t>
  </si>
  <si>
    <t>Interest paid</t>
  </si>
  <si>
    <t>Cash &amp; bank balances</t>
  </si>
  <si>
    <t>Non-cash items</t>
  </si>
  <si>
    <t>Non-operating items</t>
  </si>
  <si>
    <t>Proceeds from disposal of  property, plant and equipment</t>
  </si>
  <si>
    <t>Purchase of property, plant and equipment</t>
  </si>
  <si>
    <t>Advances from directors</t>
  </si>
  <si>
    <t>Listing expenses paid</t>
  </si>
  <si>
    <t>N/A</t>
  </si>
  <si>
    <t>FOR THE FIRST QUARTER ENDED 31 JULY 2004</t>
  </si>
  <si>
    <t>Diluted earnings per share (sen)</t>
  </si>
  <si>
    <t>Net Tangible Assets per share based on proforma number of</t>
  </si>
  <si>
    <t>shares assumed in issue (RM)</t>
  </si>
  <si>
    <t>FOR THE FIRST QUARTER ENDED 31JULY 2004</t>
  </si>
  <si>
    <t>Net current assets / (liabilities)</t>
  </si>
  <si>
    <t>with the Listing Requirements of Bursa Securities.</t>
  </si>
  <si>
    <t>financial year ended 30 April 2004 and the accompanying explanatory notes attached to the interim financial statements</t>
  </si>
  <si>
    <t>The Condensed Consolidated Income Statements should be read in conjunction with the Annual Financial Statements of KHIB and its subsidiaries for the</t>
  </si>
  <si>
    <t>AS AT 31 JULY 2004</t>
  </si>
  <si>
    <t>listing on the Second Board of Bursa Malaysia Securities Berhad ("Bursa Securities"), were completed on 31 July 2004.</t>
  </si>
  <si>
    <t>Cash and cash equivalents at beginning of financial period</t>
  </si>
  <si>
    <t>Cash and cash equivalents at end of financial period</t>
  </si>
  <si>
    <t xml:space="preserve">basis on the assumption that the acquisition of subsidiaries and associated companies, an integral part of the restructuring exercise in conjuction with its </t>
  </si>
  <si>
    <t>There were no comparative results presented as these are the first quarterly results announced by Kein Hing International Berhad ("KHIB") in compliance</t>
  </si>
  <si>
    <t>CUMULATIVE QUARTER</t>
  </si>
  <si>
    <t>INDIVIDUAL QUARTER</t>
  </si>
  <si>
    <t>CONDENSED CONSOLIDATED INCOME STATEMENT</t>
  </si>
  <si>
    <t xml:space="preserve">CONDENSED CONSOLIDATED  BALANCE SHEET </t>
  </si>
  <si>
    <t>Shareholders' funds</t>
  </si>
  <si>
    <t>Acquisition of shares in subsidiary</t>
  </si>
  <si>
    <t>Net cash used in financing activities</t>
  </si>
  <si>
    <t>Net decrease in cash and cash equivalents</t>
  </si>
  <si>
    <t>Cash and cash equivalents at end of period comprise:</t>
  </si>
  <si>
    <t>Deposits in the licensed banks</t>
  </si>
  <si>
    <t>Bank overdrafts</t>
  </si>
  <si>
    <t>Investment in associated companies</t>
  </si>
  <si>
    <t>Other investments</t>
  </si>
  <si>
    <t>Basic earnings per share based on the proforma number of</t>
  </si>
  <si>
    <t>shares assumed in issue (sen)</t>
  </si>
  <si>
    <t>Consolidated PAT before consolidation reserves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</si>
</sst>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10"/>
      <color indexed="8"/>
      <name val="Times New Roman"/>
      <family val="1"/>
    </font>
    <font>
      <b/>
      <sz val="10"/>
      <color indexed="8"/>
      <name val="Times New Roman"/>
      <family val="1"/>
    </font>
    <font>
      <sz val="11"/>
      <name val="Times New Roman"/>
      <family val="1"/>
    </font>
    <font>
      <b/>
      <sz val="11"/>
      <name val="Times New Roman"/>
      <family val="1"/>
    </font>
    <font>
      <sz val="11"/>
      <color indexed="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6">
    <xf numFmtId="0" fontId="0" fillId="0" borderId="0" xfId="0" applyAlignment="1">
      <alignment/>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0" xfId="15" applyNumberFormat="1" applyFont="1" applyBorder="1" applyAlignment="1">
      <alignment/>
    </xf>
    <xf numFmtId="43" fontId="3" fillId="0" borderId="1" xfId="15" applyFont="1" applyFill="1" applyBorder="1" applyAlignment="1">
      <alignment/>
    </xf>
    <xf numFmtId="173" fontId="4" fillId="0" borderId="0" xfId="15" applyNumberFormat="1" applyFont="1" applyAlignment="1">
      <alignment/>
    </xf>
    <xf numFmtId="173" fontId="4" fillId="0" borderId="0" xfId="15" applyNumberFormat="1" applyFont="1" applyBorder="1" applyAlignment="1">
      <alignment/>
    </xf>
    <xf numFmtId="173" fontId="3" fillId="0" borderId="2" xfId="15" applyNumberFormat="1" applyFont="1" applyBorder="1" applyAlignment="1">
      <alignment/>
    </xf>
    <xf numFmtId="173" fontId="3" fillId="0" borderId="0" xfId="15" applyNumberFormat="1" applyFont="1" applyAlignment="1">
      <alignment horizontal="right"/>
    </xf>
    <xf numFmtId="173" fontId="3" fillId="0" borderId="3" xfId="15" applyNumberFormat="1" applyFont="1" applyBorder="1" applyAlignment="1">
      <alignment/>
    </xf>
    <xf numFmtId="0" fontId="3" fillId="0" borderId="0" xfId="21" applyFont="1" applyAlignment="1">
      <alignment horizontal="right"/>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173" fontId="3" fillId="0" borderId="4"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173" fontId="3" fillId="0" borderId="0" xfId="21" applyNumberFormat="1" applyFont="1" applyFill="1" applyAlignment="1">
      <alignment horizontal="center"/>
      <protection/>
    </xf>
    <xf numFmtId="173" fontId="4" fillId="0" borderId="0" xfId="21" applyNumberFormat="1" applyFont="1" applyFill="1">
      <alignment/>
      <protection/>
    </xf>
    <xf numFmtId="206" fontId="3" fillId="0" borderId="0" xfId="21" applyNumberFormat="1" applyFont="1" applyFill="1" applyAlignment="1">
      <alignment horizontal="center"/>
      <protection/>
    </xf>
    <xf numFmtId="173" fontId="3" fillId="0" borderId="5" xfId="15" applyNumberFormat="1" applyFont="1" applyFill="1" applyBorder="1" applyAlignment="1">
      <alignment/>
    </xf>
    <xf numFmtId="43" fontId="3" fillId="0" borderId="1" xfId="15" applyFont="1" applyFill="1" applyBorder="1" applyAlignment="1">
      <alignment horizontal="center"/>
    </xf>
    <xf numFmtId="0" fontId="3" fillId="0" borderId="0" xfId="0" applyFont="1" applyAlignment="1">
      <alignment/>
    </xf>
    <xf numFmtId="15" fontId="4" fillId="0" borderId="0" xfId="0" applyNumberFormat="1" applyFont="1" applyFill="1" applyBorder="1" applyAlignment="1">
      <alignment horizontal="center"/>
    </xf>
    <xf numFmtId="173" fontId="3" fillId="0" borderId="1" xfId="15" applyNumberFormat="1" applyFont="1" applyFill="1" applyBorder="1" applyAlignment="1">
      <alignment/>
    </xf>
    <xf numFmtId="0" fontId="3" fillId="0" borderId="0" xfId="21" applyFont="1" applyFill="1" applyBorder="1">
      <alignment/>
      <protection/>
    </xf>
    <xf numFmtId="0" fontId="4" fillId="0" borderId="0" xfId="21" applyFont="1" applyAlignment="1">
      <alignment horizontal="center"/>
      <protection/>
    </xf>
    <xf numFmtId="0" fontId="4" fillId="0" borderId="0" xfId="21" applyFont="1" applyFill="1" applyAlignment="1">
      <alignment horizontal="center"/>
      <protection/>
    </xf>
    <xf numFmtId="173" fontId="3" fillId="0" borderId="6" xfId="15" applyNumberFormat="1" applyFont="1" applyBorder="1" applyAlignment="1">
      <alignment/>
    </xf>
    <xf numFmtId="173" fontId="3" fillId="0" borderId="7" xfId="15" applyNumberFormat="1" applyFont="1" applyBorder="1" applyAlignment="1">
      <alignment/>
    </xf>
    <xf numFmtId="173" fontId="3" fillId="0" borderId="8" xfId="15" applyNumberFormat="1" applyFont="1" applyBorder="1" applyAlignment="1">
      <alignment/>
    </xf>
    <xf numFmtId="173" fontId="3" fillId="0" borderId="7" xfId="15" applyNumberFormat="1" applyFont="1" applyBorder="1" applyAlignment="1">
      <alignment horizontal="right"/>
    </xf>
    <xf numFmtId="173" fontId="3" fillId="0" borderId="6" xfId="15" applyNumberFormat="1" applyFont="1" applyBorder="1" applyAlignment="1">
      <alignment horizontal="center"/>
    </xf>
    <xf numFmtId="173" fontId="3" fillId="0" borderId="7" xfId="15" applyNumberFormat="1" applyFont="1" applyBorder="1" applyAlignment="1">
      <alignment horizontal="center"/>
    </xf>
    <xf numFmtId="0" fontId="7" fillId="0" borderId="0" xfId="0" applyFont="1" applyAlignment="1">
      <alignment/>
    </xf>
    <xf numFmtId="0" fontId="6" fillId="0" borderId="0" xfId="0" applyFont="1" applyBorder="1" applyAlignment="1">
      <alignment/>
    </xf>
    <xf numFmtId="0" fontId="6" fillId="0" borderId="0" xfId="0" applyFont="1" applyBorder="1" applyAlignment="1" quotePrefix="1">
      <alignment horizontal="left"/>
    </xf>
    <xf numFmtId="0" fontId="6" fillId="0" borderId="0" xfId="0" applyFont="1" applyAlignment="1">
      <alignment/>
    </xf>
    <xf numFmtId="0" fontId="6" fillId="0" borderId="0" xfId="0" applyFont="1" applyBorder="1" applyAlignment="1">
      <alignment horizontal="left"/>
    </xf>
    <xf numFmtId="0" fontId="7" fillId="0" borderId="0" xfId="0" applyFont="1" applyBorder="1" applyAlignment="1">
      <alignment/>
    </xf>
    <xf numFmtId="9" fontId="6" fillId="0" borderId="0" xfId="22" applyFont="1" applyBorder="1" applyAlignment="1">
      <alignment/>
    </xf>
    <xf numFmtId="173" fontId="6" fillId="0" borderId="0" xfId="15" applyNumberFormat="1" applyFont="1" applyBorder="1" applyAlignment="1">
      <alignment/>
    </xf>
    <xf numFmtId="173" fontId="4" fillId="0" borderId="2" xfId="15" applyNumberFormat="1" applyFont="1" applyFill="1" applyBorder="1" applyAlignment="1">
      <alignment/>
    </xf>
    <xf numFmtId="173" fontId="7" fillId="0" borderId="2" xfId="15" applyNumberFormat="1" applyFont="1" applyBorder="1" applyAlignment="1">
      <alignment/>
    </xf>
    <xf numFmtId="0" fontId="3" fillId="0" borderId="4" xfId="21" applyFont="1" applyBorder="1">
      <alignment/>
      <protection/>
    </xf>
    <xf numFmtId="0" fontId="3" fillId="0" borderId="5" xfId="21" applyFont="1" applyBorder="1" applyAlignment="1">
      <alignment horizontal="right"/>
      <protection/>
    </xf>
    <xf numFmtId="0" fontId="3" fillId="0" borderId="2" xfId="21" applyFont="1" applyBorder="1" applyAlignment="1">
      <alignment horizontal="right"/>
      <protection/>
    </xf>
    <xf numFmtId="0" fontId="8" fillId="0" borderId="0" xfId="0" applyFont="1" applyFill="1" applyBorder="1" applyAlignment="1" quotePrefix="1">
      <alignment horizontal="left"/>
    </xf>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Fill="1" applyBorder="1" applyAlignment="1">
      <alignment horizontal="center"/>
    </xf>
    <xf numFmtId="0" fontId="8" fillId="0" borderId="0" xfId="0" applyFont="1" applyFill="1" applyAlignment="1">
      <alignment/>
    </xf>
    <xf numFmtId="0" fontId="8" fillId="0" borderId="0" xfId="0" applyFont="1" applyBorder="1" applyAlignment="1">
      <alignment/>
    </xf>
    <xf numFmtId="0" fontId="9" fillId="0" borderId="0" xfId="0" applyFont="1" applyBorder="1" applyAlignment="1">
      <alignment horizontal="center" vertical="top"/>
    </xf>
    <xf numFmtId="0" fontId="8" fillId="0" borderId="0" xfId="0" applyFont="1" applyAlignment="1">
      <alignment/>
    </xf>
    <xf numFmtId="0" fontId="8" fillId="0" borderId="0" xfId="21" applyFont="1">
      <alignment/>
      <protection/>
    </xf>
    <xf numFmtId="0" fontId="9" fillId="0" borderId="0" xfId="0" applyFont="1" applyFill="1" applyBorder="1" applyAlignment="1">
      <alignment horizontal="center" vertical="top"/>
    </xf>
    <xf numFmtId="0" fontId="9" fillId="0" borderId="0" xfId="0" applyFont="1" applyFill="1" applyAlignment="1">
      <alignment horizontal="center"/>
    </xf>
    <xf numFmtId="0" fontId="9" fillId="0" borderId="0" xfId="0" applyFont="1" applyBorder="1" applyAlignment="1">
      <alignment/>
    </xf>
    <xf numFmtId="0" fontId="8" fillId="0" borderId="0" xfId="0" applyFont="1" applyBorder="1" applyAlignment="1">
      <alignment horizontal="center"/>
    </xf>
    <xf numFmtId="0" fontId="8" fillId="0" borderId="0" xfId="0" applyFont="1" applyAlignment="1">
      <alignment horizontal="center"/>
    </xf>
    <xf numFmtId="15" fontId="9" fillId="0" borderId="0" xfId="0" applyNumberFormat="1" applyFont="1" applyBorder="1" applyAlignment="1">
      <alignment horizontal="center"/>
    </xf>
    <xf numFmtId="15" fontId="9" fillId="0" borderId="0" xfId="0" applyNumberFormat="1" applyFont="1" applyFill="1" applyBorder="1" applyAlignment="1">
      <alignment horizontal="center"/>
    </xf>
    <xf numFmtId="15" fontId="9" fillId="0" borderId="0" xfId="0" applyNumberFormat="1" applyFont="1" applyFill="1" applyAlignment="1">
      <alignment horizontal="center"/>
    </xf>
    <xf numFmtId="0" fontId="8" fillId="0" borderId="0" xfId="0" applyFont="1" applyBorder="1" applyAlignment="1" quotePrefix="1">
      <alignment/>
    </xf>
    <xf numFmtId="173" fontId="8" fillId="0" borderId="1" xfId="15" applyNumberFormat="1" applyFont="1" applyFill="1" applyBorder="1" applyAlignment="1">
      <alignment/>
    </xf>
    <xf numFmtId="173" fontId="8" fillId="0" borderId="0" xfId="15" applyNumberFormat="1" applyFont="1" applyBorder="1" applyAlignment="1">
      <alignment/>
    </xf>
    <xf numFmtId="173" fontId="8" fillId="0" borderId="1" xfId="15" applyNumberFormat="1" applyFont="1" applyFill="1" applyBorder="1" applyAlignment="1">
      <alignment horizontal="right"/>
    </xf>
    <xf numFmtId="173" fontId="8" fillId="0" borderId="0" xfId="15" applyNumberFormat="1" applyFont="1" applyFill="1" applyBorder="1" applyAlignment="1">
      <alignment/>
    </xf>
    <xf numFmtId="0" fontId="8" fillId="0" borderId="0" xfId="0" applyFont="1" applyFill="1" applyBorder="1" applyAlignment="1">
      <alignment/>
    </xf>
    <xf numFmtId="173" fontId="8" fillId="0" borderId="4" xfId="15" applyNumberFormat="1" applyFont="1" applyFill="1" applyBorder="1" applyAlignment="1">
      <alignment/>
    </xf>
    <xf numFmtId="0" fontId="8" fillId="0" borderId="0" xfId="0" applyFont="1" applyFill="1" applyBorder="1" applyAlignment="1" quotePrefix="1">
      <alignment/>
    </xf>
    <xf numFmtId="215" fontId="8" fillId="0" borderId="0" xfId="0" applyNumberFormat="1" applyFont="1" applyFill="1" applyAlignment="1">
      <alignment/>
    </xf>
    <xf numFmtId="0" fontId="8" fillId="0" borderId="4" xfId="0" applyFont="1" applyFill="1" applyBorder="1" applyAlignment="1">
      <alignment/>
    </xf>
    <xf numFmtId="0" fontId="8" fillId="0" borderId="0" xfId="0" applyFont="1" applyBorder="1" applyAlignment="1">
      <alignment horizontal="left"/>
    </xf>
    <xf numFmtId="173" fontId="8" fillId="0" borderId="2" xfId="15" applyNumberFormat="1" applyFont="1" applyFill="1" applyBorder="1" applyAlignment="1">
      <alignment/>
    </xf>
    <xf numFmtId="0" fontId="8" fillId="0" borderId="0" xfId="0" applyFont="1" applyFill="1" applyBorder="1" applyAlignment="1">
      <alignment horizontal="left"/>
    </xf>
    <xf numFmtId="0" fontId="8" fillId="0" borderId="0" xfId="21" applyFont="1" applyBorder="1">
      <alignment/>
      <protection/>
    </xf>
    <xf numFmtId="43" fontId="8" fillId="0" borderId="1" xfId="15" applyNumberFormat="1" applyFont="1" applyFill="1" applyBorder="1" applyAlignment="1">
      <alignment/>
    </xf>
    <xf numFmtId="43" fontId="8" fillId="0" borderId="0" xfId="15" applyNumberFormat="1" applyFont="1" applyFill="1" applyBorder="1" applyAlignment="1">
      <alignment/>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43" fontId="10" fillId="0" borderId="0" xfId="15" applyNumberFormat="1" applyFont="1" applyFill="1" applyBorder="1" applyAlignment="1">
      <alignment/>
    </xf>
    <xf numFmtId="0" fontId="10" fillId="0" borderId="0" xfId="0" applyFont="1" applyFill="1" applyBorder="1" applyAlignment="1">
      <alignment horizontal="left"/>
    </xf>
    <xf numFmtId="0" fontId="9" fillId="0" borderId="0" xfId="0" applyFont="1" applyAlignment="1">
      <alignment/>
    </xf>
    <xf numFmtId="173" fontId="8" fillId="0" borderId="0" xfId="15" applyNumberFormat="1" applyFont="1" applyFill="1" applyBorder="1" applyAlignment="1">
      <alignment horizontal="right"/>
    </xf>
    <xf numFmtId="173" fontId="8" fillId="0" borderId="4" xfId="15" applyNumberFormat="1" applyFont="1" applyFill="1" applyBorder="1" applyAlignment="1">
      <alignment horizontal="right"/>
    </xf>
    <xf numFmtId="173" fontId="8" fillId="0" borderId="2" xfId="15" applyNumberFormat="1" applyFont="1" applyFill="1" applyBorder="1" applyAlignment="1">
      <alignment horizontal="right"/>
    </xf>
    <xf numFmtId="43" fontId="8" fillId="0" borderId="1" xfId="15" applyNumberFormat="1" applyFont="1" applyFill="1" applyBorder="1" applyAlignment="1">
      <alignment horizontal="right"/>
    </xf>
    <xf numFmtId="0" fontId="8" fillId="0" borderId="0" xfId="0" applyFont="1" applyFill="1" applyAlignment="1">
      <alignment horizontal="right"/>
    </xf>
    <xf numFmtId="0" fontId="9" fillId="0" borderId="0" xfId="21" applyFont="1" applyBorder="1" applyAlignment="1">
      <alignment/>
      <protection/>
    </xf>
    <xf numFmtId="0" fontId="9" fillId="0" borderId="0" xfId="21" applyFont="1" applyBorder="1" applyAlignment="1" quotePrefix="1">
      <alignment/>
      <protection/>
    </xf>
    <xf numFmtId="0" fontId="9" fillId="0" borderId="0" xfId="21" applyFont="1" applyBorder="1">
      <alignment/>
      <protection/>
    </xf>
    <xf numFmtId="0" fontId="9" fillId="0" borderId="0" xfId="0" applyFont="1" applyFill="1" applyBorder="1" applyAlignment="1">
      <alignment/>
    </xf>
    <xf numFmtId="173" fontId="8" fillId="0" borderId="0" xfId="15" applyNumberFormat="1" applyFont="1" applyBorder="1" applyAlignment="1">
      <alignment horizontal="left"/>
    </xf>
    <xf numFmtId="0" fontId="9" fillId="0" borderId="0" xfId="0" applyFont="1" applyBorder="1" applyAlignment="1">
      <alignment horizontal="center" vertical="top"/>
    </xf>
    <xf numFmtId="0" fontId="8" fillId="0" borderId="0" xfId="0" applyFont="1" applyAlignment="1">
      <alignment horizontal="center" vertical="top"/>
    </xf>
    <xf numFmtId="37" fontId="9" fillId="0" borderId="0" xfId="0" applyNumberFormat="1" applyFont="1" applyAlignment="1">
      <alignment/>
    </xf>
    <xf numFmtId="0" fontId="8" fillId="0" borderId="0" xfId="0" applyFont="1" applyAlignment="1">
      <alignment/>
    </xf>
    <xf numFmtId="0" fontId="9" fillId="0" borderId="0" xfId="0" applyFont="1" applyAlignment="1">
      <alignment/>
    </xf>
    <xf numFmtId="173" fontId="3"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5</xdr:col>
      <xdr:colOff>38100</xdr:colOff>
      <xdr:row>64</xdr:row>
      <xdr:rowOff>47625</xdr:rowOff>
    </xdr:to>
    <xdr:sp>
      <xdr:nvSpPr>
        <xdr:cNvPr id="1" name="TextBox 1"/>
        <xdr:cNvSpPr txBox="1">
          <a:spLocks noChangeArrowheads="1"/>
        </xdr:cNvSpPr>
      </xdr:nvSpPr>
      <xdr:spPr>
        <a:xfrm>
          <a:off x="9525" y="10086975"/>
          <a:ext cx="5562600" cy="38100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65</xdr:row>
      <xdr:rowOff>47625</xdr:rowOff>
    </xdr:from>
    <xdr:ext cx="76200" cy="200025"/>
    <xdr:sp>
      <xdr:nvSpPr>
        <xdr:cNvPr id="2" name="TextBox 2"/>
        <xdr:cNvSpPr txBox="1">
          <a:spLocks noChangeArrowheads="1"/>
        </xdr:cNvSpPr>
      </xdr:nvSpPr>
      <xdr:spPr>
        <a:xfrm>
          <a:off x="4095750" y="10629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64</xdr:row>
      <xdr:rowOff>142875</xdr:rowOff>
    </xdr:from>
    <xdr:to>
      <xdr:col>5</xdr:col>
      <xdr:colOff>28575</xdr:colOff>
      <xdr:row>68</xdr:row>
      <xdr:rowOff>38100</xdr:rowOff>
    </xdr:to>
    <xdr:sp>
      <xdr:nvSpPr>
        <xdr:cNvPr id="3" name="TextBox 3"/>
        <xdr:cNvSpPr txBox="1">
          <a:spLocks noChangeArrowheads="1"/>
        </xdr:cNvSpPr>
      </xdr:nvSpPr>
      <xdr:spPr>
        <a:xfrm>
          <a:off x="9525" y="10563225"/>
          <a:ext cx="5553075" cy="5429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Annual Financial Statements of KHIB and its subsidiaries for the financial year ended 30 April  2004 and the accompanying explanatory notes attached to the interim financial statements.</a:t>
          </a:r>
        </a:p>
      </xdr:txBody>
    </xdr:sp>
    <xdr:clientData/>
  </xdr:twoCellAnchor>
  <xdr:twoCellAnchor>
    <xdr:from>
      <xdr:col>0</xdr:col>
      <xdr:colOff>38100</xdr:colOff>
      <xdr:row>57</xdr:row>
      <xdr:rowOff>9525</xdr:rowOff>
    </xdr:from>
    <xdr:to>
      <xdr:col>4</xdr:col>
      <xdr:colOff>819150</xdr:colOff>
      <xdr:row>61</xdr:row>
      <xdr:rowOff>28575</xdr:rowOff>
    </xdr:to>
    <xdr:sp>
      <xdr:nvSpPr>
        <xdr:cNvPr id="4" name="TextBox 4"/>
        <xdr:cNvSpPr txBox="1">
          <a:spLocks noChangeArrowheads="1"/>
        </xdr:cNvSpPr>
      </xdr:nvSpPr>
      <xdr:spPr>
        <a:xfrm>
          <a:off x="38100" y="9296400"/>
          <a:ext cx="5476875" cy="6667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July 2004 has been prepared on a proforma basis on the assumption that the acquisition of subsidiaries and associated companies, an integral part of the restructuring exercise in conjunction with its listing on the Second Board of Bursa Securities, were completed on 31 July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6</xdr:col>
      <xdr:colOff>600075</xdr:colOff>
      <xdr:row>41</xdr:row>
      <xdr:rowOff>95250</xdr:rowOff>
    </xdr:to>
    <xdr:sp>
      <xdr:nvSpPr>
        <xdr:cNvPr id="1" name="TextBox 1"/>
        <xdr:cNvSpPr txBox="1">
          <a:spLocks noChangeArrowheads="1"/>
        </xdr:cNvSpPr>
      </xdr:nvSpPr>
      <xdr:spPr>
        <a:xfrm>
          <a:off x="28575" y="6172200"/>
          <a:ext cx="6858000" cy="581025"/>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should be read in conjunction with the Annual Financial Statements of KHIB and its subsidiaries for the financial year ended 30 April  2004 and the accompanying explanatory notes attached to the interim financial statements. </a:t>
          </a:r>
        </a:p>
      </xdr:txBody>
    </xdr:sp>
    <xdr:clientData/>
  </xdr:twoCellAnchor>
  <xdr:twoCellAnchor>
    <xdr:from>
      <xdr:col>0</xdr:col>
      <xdr:colOff>38100</xdr:colOff>
      <xdr:row>30</xdr:row>
      <xdr:rowOff>152400</xdr:rowOff>
    </xdr:from>
    <xdr:to>
      <xdr:col>6</xdr:col>
      <xdr:colOff>590550</xdr:colOff>
      <xdr:row>34</xdr:row>
      <xdr:rowOff>38100</xdr:rowOff>
    </xdr:to>
    <xdr:sp>
      <xdr:nvSpPr>
        <xdr:cNvPr id="2" name="TextBox 2"/>
        <xdr:cNvSpPr txBox="1">
          <a:spLocks noChangeArrowheads="1"/>
        </xdr:cNvSpPr>
      </xdr:nvSpPr>
      <xdr:spPr>
        <a:xfrm>
          <a:off x="38100" y="5029200"/>
          <a:ext cx="6838950" cy="53340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for the cumulative quarter ended 31 July 2004 has been prepared on a proforma basis on the assumption that the acquisition of the subsidiary and associated companies, an integral part of the restructuring exercise in conjunction with its listing on the Second Board of Bursa Securities, were completed on 31 July 2004. </a:t>
          </a:r>
        </a:p>
      </xdr:txBody>
    </xdr:sp>
    <xdr:clientData/>
  </xdr:twoCellAnchor>
  <xdr:twoCellAnchor>
    <xdr:from>
      <xdr:col>0</xdr:col>
      <xdr:colOff>38100</xdr:colOff>
      <xdr:row>35</xdr:row>
      <xdr:rowOff>0</xdr:rowOff>
    </xdr:from>
    <xdr:to>
      <xdr:col>6</xdr:col>
      <xdr:colOff>533400</xdr:colOff>
      <xdr:row>37</xdr:row>
      <xdr:rowOff>38100</xdr:rowOff>
    </xdr:to>
    <xdr:sp>
      <xdr:nvSpPr>
        <xdr:cNvPr id="3" name="TextBox 3"/>
        <xdr:cNvSpPr txBox="1">
          <a:spLocks noChangeArrowheads="1"/>
        </xdr:cNvSpPr>
      </xdr:nvSpPr>
      <xdr:spPr>
        <a:xfrm>
          <a:off x="38100" y="5686425"/>
          <a:ext cx="6781800" cy="361950"/>
        </a:xfrm>
        <a:prstGeom prst="rect">
          <a:avLst/>
        </a:prstGeom>
        <a:solidFill>
          <a:srgbClr val="FFFFFF"/>
        </a:solidFill>
        <a:ln w="9525" cmpd="sng">
          <a:noFill/>
        </a:ln>
      </xdr:spPr>
      <xdr:txBody>
        <a:bodyPr vertOverflow="clip" wrap="square"/>
        <a:p>
          <a:pPr algn="l">
            <a:defRPr/>
          </a:pPr>
          <a:r>
            <a:rPr lang="en-US" cap="none" sz="1000" b="0" i="0" u="none" baseline="0"/>
            <a:t>There were no comparative results presented as these are the first quarterly results announced by KHIB in compliance with the Listing Requirements of Bursa Securities.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86</xdr:row>
      <xdr:rowOff>0</xdr:rowOff>
    </xdr:from>
    <xdr:to>
      <xdr:col>5</xdr:col>
      <xdr:colOff>828675</xdr:colOff>
      <xdr:row>86</xdr:row>
      <xdr:rowOff>0</xdr:rowOff>
    </xdr:to>
    <xdr:sp>
      <xdr:nvSpPr>
        <xdr:cNvPr id="1" name="TextBox 1"/>
        <xdr:cNvSpPr txBox="1">
          <a:spLocks noChangeArrowheads="1"/>
        </xdr:cNvSpPr>
      </xdr:nvSpPr>
      <xdr:spPr>
        <a:xfrm>
          <a:off x="0" y="13963650"/>
          <a:ext cx="54006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1</xdr:col>
      <xdr:colOff>200025</xdr:colOff>
      <xdr:row>82</xdr:row>
      <xdr:rowOff>47625</xdr:rowOff>
    </xdr:from>
    <xdr:ext cx="76200" cy="200025"/>
    <xdr:sp>
      <xdr:nvSpPr>
        <xdr:cNvPr id="2" name="TextBox 2"/>
        <xdr:cNvSpPr txBox="1">
          <a:spLocks noChangeArrowheads="1"/>
        </xdr:cNvSpPr>
      </xdr:nvSpPr>
      <xdr:spPr>
        <a:xfrm>
          <a:off x="400050" y="13363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81</xdr:row>
      <xdr:rowOff>76200</xdr:rowOff>
    </xdr:from>
    <xdr:to>
      <xdr:col>5</xdr:col>
      <xdr:colOff>828675</xdr:colOff>
      <xdr:row>84</xdr:row>
      <xdr:rowOff>76200</xdr:rowOff>
    </xdr:to>
    <xdr:sp>
      <xdr:nvSpPr>
        <xdr:cNvPr id="3" name="TextBox 3"/>
        <xdr:cNvSpPr txBox="1">
          <a:spLocks noChangeArrowheads="1"/>
        </xdr:cNvSpPr>
      </xdr:nvSpPr>
      <xdr:spPr>
        <a:xfrm>
          <a:off x="0" y="13230225"/>
          <a:ext cx="5400675" cy="4857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Statements of KHIB and its subsidiaries for the financial year ended 30 April  2004 and the accompanying explanatory notes attached to the interim financial statements. </a:t>
          </a:r>
        </a:p>
      </xdr:txBody>
    </xdr:sp>
    <xdr:clientData/>
  </xdr:twoCellAnchor>
  <xdr:twoCellAnchor>
    <xdr:from>
      <xdr:col>0</xdr:col>
      <xdr:colOff>38100</xdr:colOff>
      <xdr:row>86</xdr:row>
      <xdr:rowOff>0</xdr:rowOff>
    </xdr:from>
    <xdr:to>
      <xdr:col>5</xdr:col>
      <xdr:colOff>819150</xdr:colOff>
      <xdr:row>86</xdr:row>
      <xdr:rowOff>0</xdr:rowOff>
    </xdr:to>
    <xdr:sp>
      <xdr:nvSpPr>
        <xdr:cNvPr id="4" name="TextBox 4"/>
        <xdr:cNvSpPr txBox="1">
          <a:spLocks noChangeArrowheads="1"/>
        </xdr:cNvSpPr>
      </xdr:nvSpPr>
      <xdr:spPr>
        <a:xfrm>
          <a:off x="38100" y="13963650"/>
          <a:ext cx="5353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March 2004 has been prepared on a proforma basis on the assumption that the acquisition of subsidiary companies was completed on 31 March 2004.</a:t>
          </a:r>
        </a:p>
      </xdr:txBody>
    </xdr:sp>
    <xdr:clientData/>
  </xdr:twoCellAnchor>
  <xdr:twoCellAnchor>
    <xdr:from>
      <xdr:col>0</xdr:col>
      <xdr:colOff>28575</xdr:colOff>
      <xdr:row>78</xdr:row>
      <xdr:rowOff>123825</xdr:rowOff>
    </xdr:from>
    <xdr:to>
      <xdr:col>6</xdr:col>
      <xdr:colOff>0</xdr:colOff>
      <xdr:row>80</xdr:row>
      <xdr:rowOff>133350</xdr:rowOff>
    </xdr:to>
    <xdr:sp>
      <xdr:nvSpPr>
        <xdr:cNvPr id="5" name="TextBox 5"/>
        <xdr:cNvSpPr txBox="1">
          <a:spLocks noChangeArrowheads="1"/>
        </xdr:cNvSpPr>
      </xdr:nvSpPr>
      <xdr:spPr>
        <a:xfrm>
          <a:off x="28575" y="12792075"/>
          <a:ext cx="5400675" cy="333375"/>
        </a:xfrm>
        <a:prstGeom prst="rect">
          <a:avLst/>
        </a:prstGeom>
        <a:solidFill>
          <a:srgbClr val="FFFFFF"/>
        </a:solidFill>
        <a:ln w="9525" cmpd="sng">
          <a:noFill/>
        </a:ln>
      </xdr:spPr>
      <xdr:txBody>
        <a:bodyPr vertOverflow="clip" wrap="square"/>
        <a:p>
          <a:pPr algn="just">
            <a:defRPr/>
          </a:pPr>
          <a:r>
            <a:rPr lang="en-US" cap="none" sz="1000" b="0" i="0" u="none" baseline="0"/>
            <a:t>There were no comparative results presented as these are the first quarterly results announced by KHIB in compliance with the Listing Requirements of Bursa Securities.</a:t>
          </a:r>
        </a:p>
      </xdr:txBody>
    </xdr:sp>
    <xdr:clientData/>
  </xdr:twoCellAnchor>
  <xdr:oneCellAnchor>
    <xdr:from>
      <xdr:col>1</xdr:col>
      <xdr:colOff>200025</xdr:colOff>
      <xdr:row>83</xdr:row>
      <xdr:rowOff>47625</xdr:rowOff>
    </xdr:from>
    <xdr:ext cx="76200" cy="200025"/>
    <xdr:sp>
      <xdr:nvSpPr>
        <xdr:cNvPr id="6" name="TextBox 6"/>
        <xdr:cNvSpPr txBox="1">
          <a:spLocks noChangeArrowheads="1"/>
        </xdr:cNvSpPr>
      </xdr:nvSpPr>
      <xdr:spPr>
        <a:xfrm>
          <a:off x="400050" y="13525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73</xdr:row>
      <xdr:rowOff>47625</xdr:rowOff>
    </xdr:from>
    <xdr:to>
      <xdr:col>5</xdr:col>
      <xdr:colOff>790575</xdr:colOff>
      <xdr:row>77</xdr:row>
      <xdr:rowOff>66675</xdr:rowOff>
    </xdr:to>
    <xdr:sp>
      <xdr:nvSpPr>
        <xdr:cNvPr id="7" name="TextBox 8"/>
        <xdr:cNvSpPr txBox="1">
          <a:spLocks noChangeArrowheads="1"/>
        </xdr:cNvSpPr>
      </xdr:nvSpPr>
      <xdr:spPr>
        <a:xfrm>
          <a:off x="9525" y="11906250"/>
          <a:ext cx="5353050" cy="6667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quater has been prepared on a proforma basis on the assumption that the acquisition of subsidiaries and associated companies, an integral part of the restructuring exercise in conjunction with its listing on the Second Board of Bursa Securities, were completed on 31 July 2004.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zoomScale="75" zoomScaleNormal="75" workbookViewId="0" topLeftCell="A31">
      <selection activeCell="C38" sqref="C38"/>
    </sheetView>
  </sheetViews>
  <sheetFormatPr defaultColWidth="9.140625" defaultRowHeight="13.5" customHeight="1"/>
  <cols>
    <col min="1" max="1" width="3.28125" style="99" customWidth="1"/>
    <col min="2" max="2" width="3.28125" style="68" customWidth="1"/>
    <col min="3" max="3" width="1.57421875" style="68" customWidth="1"/>
    <col min="4" max="4" width="55.00390625" style="68" customWidth="1"/>
    <col min="5" max="5" width="15.00390625" style="65" customWidth="1"/>
    <col min="6" max="6" width="1.28515625" style="68" customWidth="1"/>
    <col min="7" max="7" width="14.57421875" style="65" customWidth="1"/>
    <col min="8" max="8" width="1.8515625" style="66" customWidth="1"/>
    <col min="9" max="9" width="14.140625" style="65" customWidth="1"/>
    <col min="10" max="10" width="1.8515625" style="66" customWidth="1"/>
    <col min="11" max="11" width="14.421875" style="65" customWidth="1"/>
    <col min="12" max="12" width="2.421875" style="66" customWidth="1"/>
    <col min="13" max="16384" width="9.140625" style="68" customWidth="1"/>
  </cols>
  <sheetData>
    <row r="1" spans="1:12" ht="13.5" customHeight="1">
      <c r="A1" s="105" t="s">
        <v>51</v>
      </c>
      <c r="B1" s="62"/>
      <c r="C1" s="63"/>
      <c r="D1" s="63"/>
      <c r="E1" s="64"/>
      <c r="F1" s="63"/>
      <c r="G1" s="64"/>
      <c r="H1" s="63"/>
      <c r="L1" s="67"/>
    </row>
    <row r="2" spans="1:12" ht="13.5" customHeight="1">
      <c r="A2" s="106" t="s">
        <v>52</v>
      </c>
      <c r="B2" s="62"/>
      <c r="C2" s="63"/>
      <c r="D2" s="63"/>
      <c r="E2" s="64"/>
      <c r="F2" s="63"/>
      <c r="G2" s="64"/>
      <c r="H2" s="63"/>
      <c r="L2" s="67"/>
    </row>
    <row r="3" spans="1:12" ht="13.5" customHeight="1">
      <c r="A3" s="91"/>
      <c r="B3" s="62"/>
      <c r="C3" s="63"/>
      <c r="D3" s="63"/>
      <c r="E3" s="64"/>
      <c r="F3" s="63"/>
      <c r="G3" s="64"/>
      <c r="H3" s="63"/>
      <c r="L3" s="67"/>
    </row>
    <row r="4" spans="1:12" ht="13.5" customHeight="1">
      <c r="A4" s="107" t="s">
        <v>123</v>
      </c>
      <c r="B4" s="62"/>
      <c r="C4" s="63"/>
      <c r="D4" s="63"/>
      <c r="E4" s="64"/>
      <c r="F4" s="63"/>
      <c r="G4" s="64"/>
      <c r="H4" s="63"/>
      <c r="L4" s="67"/>
    </row>
    <row r="5" spans="1:12" ht="13.5" customHeight="1">
      <c r="A5" s="107" t="s">
        <v>106</v>
      </c>
      <c r="B5" s="62"/>
      <c r="C5" s="63"/>
      <c r="D5" s="63"/>
      <c r="E5" s="64"/>
      <c r="F5" s="63"/>
      <c r="G5" s="64"/>
      <c r="H5" s="63"/>
      <c r="L5" s="67"/>
    </row>
    <row r="6" spans="1:12" ht="13.5" customHeight="1">
      <c r="A6" s="107" t="s">
        <v>19</v>
      </c>
      <c r="B6" s="62"/>
      <c r="C6" s="63"/>
      <c r="D6" s="63"/>
      <c r="E6" s="64"/>
      <c r="F6" s="63"/>
      <c r="G6" s="64"/>
      <c r="H6" s="63"/>
      <c r="L6" s="67"/>
    </row>
    <row r="7" spans="1:12" ht="13.5" customHeight="1">
      <c r="A7" s="63"/>
      <c r="B7" s="62"/>
      <c r="C7" s="63"/>
      <c r="D7" s="63"/>
      <c r="E7" s="64"/>
      <c r="F7" s="63"/>
      <c r="G7" s="64"/>
      <c r="H7" s="63"/>
      <c r="L7" s="67"/>
    </row>
    <row r="8" spans="1:12" ht="13.5" customHeight="1">
      <c r="A8" s="63"/>
      <c r="B8" s="62"/>
      <c r="C8" s="63"/>
      <c r="D8" s="63"/>
      <c r="E8" s="64"/>
      <c r="F8" s="63"/>
      <c r="G8" s="64"/>
      <c r="H8" s="63"/>
      <c r="L8" s="67"/>
    </row>
    <row r="9" spans="1:12" ht="13.5" customHeight="1">
      <c r="A9" s="72"/>
      <c r="B9" s="66"/>
      <c r="C9" s="66"/>
      <c r="D9" s="66"/>
      <c r="E9" s="110" t="s">
        <v>122</v>
      </c>
      <c r="F9" s="111"/>
      <c r="G9" s="111"/>
      <c r="I9" s="110" t="s">
        <v>121</v>
      </c>
      <c r="J9" s="111"/>
      <c r="K9" s="111"/>
      <c r="L9" s="63"/>
    </row>
    <row r="10" spans="1:12" ht="13.5" customHeight="1">
      <c r="A10" s="72"/>
      <c r="B10" s="66"/>
      <c r="C10" s="66"/>
      <c r="D10" s="66"/>
      <c r="E10" s="70" t="s">
        <v>53</v>
      </c>
      <c r="F10" s="67"/>
      <c r="G10" s="71" t="s">
        <v>54</v>
      </c>
      <c r="H10" s="72"/>
      <c r="I10" s="71" t="s">
        <v>53</v>
      </c>
      <c r="J10" s="72"/>
      <c r="K10" s="71" t="s">
        <v>54</v>
      </c>
      <c r="L10" s="72"/>
    </row>
    <row r="11" spans="1:12" s="74" customFormat="1" ht="13.5" customHeight="1">
      <c r="A11" s="63"/>
      <c r="B11" s="73"/>
      <c r="C11" s="73"/>
      <c r="D11" s="73"/>
      <c r="E11" s="64" t="s">
        <v>55</v>
      </c>
      <c r="F11" s="63"/>
      <c r="G11" s="71" t="s">
        <v>55</v>
      </c>
      <c r="H11" s="72"/>
      <c r="I11" s="71" t="s">
        <v>56</v>
      </c>
      <c r="J11" s="63"/>
      <c r="K11" s="71" t="s">
        <v>55</v>
      </c>
      <c r="L11" s="63"/>
    </row>
    <row r="12" spans="1:12" ht="13.5" customHeight="1">
      <c r="A12" s="72"/>
      <c r="B12" s="66"/>
      <c r="C12" s="66"/>
      <c r="D12" s="66"/>
      <c r="E12" s="64" t="s">
        <v>57</v>
      </c>
      <c r="F12" s="63"/>
      <c r="G12" s="64" t="s">
        <v>57</v>
      </c>
      <c r="H12" s="63"/>
      <c r="I12" s="64" t="s">
        <v>58</v>
      </c>
      <c r="J12" s="72"/>
      <c r="K12" s="64" t="s">
        <v>58</v>
      </c>
      <c r="L12" s="75"/>
    </row>
    <row r="13" spans="1:12" ht="13.5" customHeight="1">
      <c r="A13" s="72"/>
      <c r="B13" s="66"/>
      <c r="C13" s="66"/>
      <c r="D13" s="66"/>
      <c r="E13" s="76">
        <v>38199</v>
      </c>
      <c r="F13" s="75"/>
      <c r="G13" s="76">
        <v>37833</v>
      </c>
      <c r="H13" s="75"/>
      <c r="I13" s="77">
        <f>+E13</f>
        <v>38199</v>
      </c>
      <c r="J13" s="72"/>
      <c r="K13" s="76">
        <f>+G13</f>
        <v>37833</v>
      </c>
      <c r="L13" s="75"/>
    </row>
    <row r="14" spans="1:12" ht="13.5" customHeight="1">
      <c r="A14" s="72"/>
      <c r="B14" s="66"/>
      <c r="C14" s="66"/>
      <c r="D14" s="66"/>
      <c r="E14" s="64" t="s">
        <v>6</v>
      </c>
      <c r="F14" s="63"/>
      <c r="G14" s="64" t="s">
        <v>6</v>
      </c>
      <c r="H14" s="63"/>
      <c r="I14" s="64" t="s">
        <v>6</v>
      </c>
      <c r="J14" s="72"/>
      <c r="K14" s="71" t="s">
        <v>6</v>
      </c>
      <c r="L14" s="63"/>
    </row>
    <row r="15" spans="1:12" ht="13.5" customHeight="1">
      <c r="A15" s="72"/>
      <c r="B15" s="66"/>
      <c r="C15" s="66"/>
      <c r="D15" s="66"/>
      <c r="E15" s="64"/>
      <c r="F15" s="63"/>
      <c r="G15" s="64"/>
      <c r="H15" s="63"/>
      <c r="I15" s="64"/>
      <c r="J15" s="72"/>
      <c r="K15" s="71"/>
      <c r="L15" s="63"/>
    </row>
    <row r="16" spans="1:12" ht="13.5" customHeight="1">
      <c r="A16" s="72"/>
      <c r="B16" s="66"/>
      <c r="C16" s="66"/>
      <c r="D16" s="66"/>
      <c r="E16" s="64"/>
      <c r="F16" s="63"/>
      <c r="G16" s="64"/>
      <c r="H16" s="63"/>
      <c r="J16" s="72"/>
      <c r="L16" s="63"/>
    </row>
    <row r="17" spans="1:12" ht="13.5" customHeight="1">
      <c r="A17" s="72"/>
      <c r="B17" s="66"/>
      <c r="C17" s="66"/>
      <c r="D17" s="66"/>
      <c r="E17" s="64"/>
      <c r="F17" s="63"/>
      <c r="G17" s="64"/>
      <c r="H17" s="63"/>
      <c r="J17" s="72"/>
      <c r="L17" s="63"/>
    </row>
    <row r="18" spans="1:12" ht="13.5" customHeight="1" thickBot="1">
      <c r="A18" s="72"/>
      <c r="B18" s="78"/>
      <c r="C18" s="66" t="s">
        <v>9</v>
      </c>
      <c r="D18" s="66"/>
      <c r="E18" s="79">
        <v>30907</v>
      </c>
      <c r="F18" s="80"/>
      <c r="G18" s="81" t="s">
        <v>105</v>
      </c>
      <c r="H18" s="80"/>
      <c r="I18" s="79">
        <f>E18</f>
        <v>30907</v>
      </c>
      <c r="J18" s="80"/>
      <c r="K18" s="81" t="s">
        <v>105</v>
      </c>
      <c r="L18" s="80"/>
    </row>
    <row r="19" spans="1:12" ht="13.5" customHeight="1" thickTop="1">
      <c r="A19" s="72"/>
      <c r="B19" s="78"/>
      <c r="C19" s="66"/>
      <c r="D19" s="66"/>
      <c r="E19" s="82"/>
      <c r="F19" s="80"/>
      <c r="G19" s="100"/>
      <c r="H19" s="80"/>
      <c r="J19" s="80"/>
      <c r="K19" s="100"/>
      <c r="L19" s="80"/>
    </row>
    <row r="20" spans="1:12" ht="13.5" customHeight="1">
      <c r="A20" s="72"/>
      <c r="B20" s="78"/>
      <c r="C20" s="66" t="s">
        <v>62</v>
      </c>
      <c r="D20" s="66"/>
      <c r="E20" s="82">
        <f>E25-E23-E22</f>
        <v>2778</v>
      </c>
      <c r="F20" s="82">
        <f>F25-F22</f>
        <v>0</v>
      </c>
      <c r="G20" s="100" t="s">
        <v>105</v>
      </c>
      <c r="H20" s="82">
        <f>H25-H22</f>
        <v>0</v>
      </c>
      <c r="I20" s="82">
        <f>E20</f>
        <v>2778</v>
      </c>
      <c r="J20" s="82">
        <f>J25-J22</f>
        <v>0</v>
      </c>
      <c r="K20" s="100" t="s">
        <v>105</v>
      </c>
      <c r="L20" s="80"/>
    </row>
    <row r="21" spans="1:12" ht="13.5" customHeight="1">
      <c r="A21" s="72"/>
      <c r="B21" s="66"/>
      <c r="C21" s="66"/>
      <c r="D21" s="66"/>
      <c r="E21" s="82"/>
      <c r="F21" s="80"/>
      <c r="G21" s="100"/>
      <c r="H21" s="80"/>
      <c r="I21" s="83"/>
      <c r="J21" s="80"/>
      <c r="K21" s="100"/>
      <c r="L21" s="80"/>
    </row>
    <row r="22" spans="1:12" ht="13.5" customHeight="1">
      <c r="A22" s="72"/>
      <c r="B22" s="78"/>
      <c r="C22" s="66" t="s">
        <v>59</v>
      </c>
      <c r="D22" s="66"/>
      <c r="E22" s="82">
        <f>-447-5-1</f>
        <v>-453</v>
      </c>
      <c r="F22" s="80"/>
      <c r="G22" s="100" t="s">
        <v>105</v>
      </c>
      <c r="H22" s="80"/>
      <c r="I22" s="82">
        <v>-453</v>
      </c>
      <c r="J22" s="80"/>
      <c r="K22" s="100" t="s">
        <v>105</v>
      </c>
      <c r="L22" s="80"/>
    </row>
    <row r="23" spans="1:12" ht="13.5" customHeight="1">
      <c r="A23" s="72"/>
      <c r="B23" s="78"/>
      <c r="C23" s="83" t="s">
        <v>60</v>
      </c>
      <c r="D23" s="66"/>
      <c r="E23" s="82">
        <f>6+1</f>
        <v>7</v>
      </c>
      <c r="F23" s="82"/>
      <c r="G23" s="100" t="s">
        <v>105</v>
      </c>
      <c r="H23" s="82"/>
      <c r="I23" s="82">
        <v>7</v>
      </c>
      <c r="J23" s="82"/>
      <c r="K23" s="100" t="s">
        <v>105</v>
      </c>
      <c r="L23" s="80"/>
    </row>
    <row r="24" spans="1:12" ht="13.5" customHeight="1">
      <c r="A24" s="72"/>
      <c r="B24" s="66"/>
      <c r="C24" s="66"/>
      <c r="D24" s="66"/>
      <c r="E24" s="84"/>
      <c r="F24" s="80"/>
      <c r="G24" s="101"/>
      <c r="H24" s="80"/>
      <c r="I24" s="84"/>
      <c r="J24" s="80"/>
      <c r="K24" s="101"/>
      <c r="L24" s="80"/>
    </row>
    <row r="25" spans="1:12" ht="13.5" customHeight="1">
      <c r="A25" s="72"/>
      <c r="B25" s="78"/>
      <c r="C25" s="66" t="s">
        <v>10</v>
      </c>
      <c r="D25" s="66"/>
      <c r="E25" s="82">
        <v>2332</v>
      </c>
      <c r="F25" s="80"/>
      <c r="G25" s="100" t="s">
        <v>105</v>
      </c>
      <c r="H25" s="80"/>
      <c r="I25" s="82">
        <f>E25</f>
        <v>2332</v>
      </c>
      <c r="J25" s="80"/>
      <c r="K25" s="100" t="s">
        <v>105</v>
      </c>
      <c r="L25" s="80"/>
    </row>
    <row r="26" spans="1:12" ht="13.5" customHeight="1">
      <c r="A26" s="72"/>
      <c r="B26" s="66"/>
      <c r="C26" s="66"/>
      <c r="D26" s="66"/>
      <c r="E26" s="82"/>
      <c r="F26" s="80"/>
      <c r="G26" s="100"/>
      <c r="H26" s="80"/>
      <c r="J26" s="80"/>
      <c r="K26" s="100"/>
      <c r="L26" s="80"/>
    </row>
    <row r="27" spans="1:12" s="65" customFormat="1" ht="13.5" customHeight="1">
      <c r="A27" s="108"/>
      <c r="B27" s="85"/>
      <c r="C27" s="83" t="s">
        <v>11</v>
      </c>
      <c r="D27" s="83"/>
      <c r="E27" s="82">
        <f>-358-17</f>
        <v>-375</v>
      </c>
      <c r="F27" s="86"/>
      <c r="G27" s="100" t="s">
        <v>105</v>
      </c>
      <c r="H27" s="86"/>
      <c r="I27" s="82">
        <f>E27</f>
        <v>-375</v>
      </c>
      <c r="J27" s="82"/>
      <c r="K27" s="100" t="s">
        <v>105</v>
      </c>
      <c r="L27" s="82"/>
    </row>
    <row r="28" spans="1:12" ht="13.5" customHeight="1">
      <c r="A28" s="72"/>
      <c r="B28" s="66"/>
      <c r="C28" s="66"/>
      <c r="D28" s="66"/>
      <c r="E28" s="84"/>
      <c r="F28" s="80"/>
      <c r="G28" s="101"/>
      <c r="H28" s="80"/>
      <c r="I28" s="87"/>
      <c r="J28" s="80"/>
      <c r="K28" s="101"/>
      <c r="L28" s="80"/>
    </row>
    <row r="29" spans="1:12" ht="13.5" customHeight="1">
      <c r="A29" s="72"/>
      <c r="B29" s="78"/>
      <c r="C29" s="88" t="s">
        <v>63</v>
      </c>
      <c r="D29" s="66"/>
      <c r="E29" s="82">
        <f>SUM(E25:E28)</f>
        <v>1957</v>
      </c>
      <c r="F29" s="80"/>
      <c r="G29" s="100" t="s">
        <v>105</v>
      </c>
      <c r="H29" s="80"/>
      <c r="I29" s="82">
        <f>SUM(I25:I28)</f>
        <v>1957</v>
      </c>
      <c r="J29" s="80"/>
      <c r="K29" s="100" t="s">
        <v>105</v>
      </c>
      <c r="L29" s="80"/>
    </row>
    <row r="30" spans="1:12" ht="13.5" customHeight="1">
      <c r="A30" s="72"/>
      <c r="B30" s="66"/>
      <c r="C30" s="66"/>
      <c r="D30" s="66"/>
      <c r="E30" s="82"/>
      <c r="F30" s="80"/>
      <c r="G30" s="100"/>
      <c r="H30" s="80"/>
      <c r="J30" s="80"/>
      <c r="K30" s="100"/>
      <c r="L30" s="80"/>
    </row>
    <row r="31" spans="1:12" ht="13.5" customHeight="1">
      <c r="A31" s="72"/>
      <c r="B31" s="78"/>
      <c r="C31" s="66" t="s">
        <v>61</v>
      </c>
      <c r="D31" s="66"/>
      <c r="E31" s="82">
        <v>149</v>
      </c>
      <c r="F31" s="80"/>
      <c r="G31" s="100" t="s">
        <v>105</v>
      </c>
      <c r="H31" s="80"/>
      <c r="I31" s="82">
        <v>149</v>
      </c>
      <c r="J31" s="80"/>
      <c r="K31" s="100" t="s">
        <v>105</v>
      </c>
      <c r="L31" s="80"/>
    </row>
    <row r="32" spans="1:12" ht="13.5" customHeight="1">
      <c r="A32" s="72"/>
      <c r="B32" s="66"/>
      <c r="C32" s="66"/>
      <c r="D32" s="66"/>
      <c r="E32" s="84"/>
      <c r="F32" s="80"/>
      <c r="G32" s="101"/>
      <c r="H32" s="80"/>
      <c r="I32" s="84"/>
      <c r="J32" s="80"/>
      <c r="K32" s="101"/>
      <c r="L32" s="80"/>
    </row>
    <row r="33" spans="1:12" ht="13.5" customHeight="1">
      <c r="A33" s="72"/>
      <c r="B33" s="78"/>
      <c r="C33" s="66" t="s">
        <v>64</v>
      </c>
      <c r="D33" s="66"/>
      <c r="E33" s="82">
        <f>SUM(E29:E31)</f>
        <v>2106</v>
      </c>
      <c r="F33" s="80"/>
      <c r="G33" s="100" t="s">
        <v>105</v>
      </c>
      <c r="H33" s="80"/>
      <c r="I33" s="82">
        <f>SUM(I29:I31)</f>
        <v>2106</v>
      </c>
      <c r="J33" s="80"/>
      <c r="K33" s="100" t="s">
        <v>105</v>
      </c>
      <c r="L33" s="80"/>
    </row>
    <row r="34" spans="1:12" ht="13.5" customHeight="1">
      <c r="A34" s="72"/>
      <c r="B34" s="78"/>
      <c r="C34" s="66"/>
      <c r="D34" s="66"/>
      <c r="E34" s="82"/>
      <c r="F34" s="80"/>
      <c r="G34" s="100"/>
      <c r="H34" s="80"/>
      <c r="I34" s="82"/>
      <c r="J34" s="80"/>
      <c r="K34" s="100"/>
      <c r="L34" s="80"/>
    </row>
    <row r="35" spans="1:12" ht="13.5" customHeight="1">
      <c r="A35" s="72"/>
      <c r="B35" s="78"/>
      <c r="C35" s="66" t="s">
        <v>68</v>
      </c>
      <c r="D35" s="66"/>
      <c r="E35" s="82">
        <v>-2106</v>
      </c>
      <c r="F35" s="80"/>
      <c r="G35" s="100" t="s">
        <v>105</v>
      </c>
      <c r="H35" s="80"/>
      <c r="I35" s="82">
        <f>E35</f>
        <v>-2106</v>
      </c>
      <c r="J35" s="80"/>
      <c r="K35" s="100" t="s">
        <v>105</v>
      </c>
      <c r="L35" s="80"/>
    </row>
    <row r="36" spans="1:12" ht="13.5" customHeight="1">
      <c r="A36" s="72"/>
      <c r="B36" s="78"/>
      <c r="C36" s="66" t="s">
        <v>69</v>
      </c>
      <c r="D36" s="66"/>
      <c r="E36" s="84"/>
      <c r="F36" s="80"/>
      <c r="G36" s="101"/>
      <c r="H36" s="80"/>
      <c r="I36" s="84"/>
      <c r="J36" s="80"/>
      <c r="K36" s="101"/>
      <c r="L36" s="80"/>
    </row>
    <row r="37" spans="1:12" ht="13.5" customHeight="1">
      <c r="A37" s="72"/>
      <c r="B37" s="78"/>
      <c r="C37" s="66" t="s">
        <v>136</v>
      </c>
      <c r="D37" s="66"/>
      <c r="E37" s="82">
        <f>SUM(E33:E36)</f>
        <v>0</v>
      </c>
      <c r="F37" s="80"/>
      <c r="G37" s="100" t="s">
        <v>105</v>
      </c>
      <c r="H37" s="80"/>
      <c r="I37" s="82">
        <f>SUM(I33:I36)</f>
        <v>0</v>
      </c>
      <c r="J37" s="80"/>
      <c r="K37" s="100" t="s">
        <v>105</v>
      </c>
      <c r="L37" s="80"/>
    </row>
    <row r="38" spans="1:12" ht="13.5" customHeight="1">
      <c r="A38" s="72"/>
      <c r="B38" s="78"/>
      <c r="C38" s="66"/>
      <c r="D38" s="66"/>
      <c r="E38" s="82"/>
      <c r="F38" s="80"/>
      <c r="G38" s="100"/>
      <c r="H38" s="80"/>
      <c r="I38" s="82"/>
      <c r="J38" s="80"/>
      <c r="K38" s="100"/>
      <c r="L38" s="80"/>
    </row>
    <row r="39" spans="1:12" ht="13.5" customHeight="1">
      <c r="A39" s="72"/>
      <c r="B39" s="78"/>
      <c r="C39" s="66" t="s">
        <v>71</v>
      </c>
      <c r="D39" s="66"/>
      <c r="E39" s="82">
        <v>2449</v>
      </c>
      <c r="F39" s="80"/>
      <c r="G39" s="100" t="s">
        <v>105</v>
      </c>
      <c r="H39" s="80"/>
      <c r="I39" s="82">
        <f>E39</f>
        <v>2449</v>
      </c>
      <c r="J39" s="80"/>
      <c r="K39" s="100" t="s">
        <v>105</v>
      </c>
      <c r="L39" s="80"/>
    </row>
    <row r="40" spans="1:12" ht="13.5" customHeight="1">
      <c r="A40" s="72"/>
      <c r="B40" s="78"/>
      <c r="C40" s="66"/>
      <c r="D40" s="66"/>
      <c r="E40" s="82"/>
      <c r="F40" s="80"/>
      <c r="G40" s="100"/>
      <c r="H40" s="80"/>
      <c r="I40" s="82"/>
      <c r="J40" s="80"/>
      <c r="K40" s="100"/>
      <c r="L40" s="80"/>
    </row>
    <row r="41" spans="1:12" ht="13.5" customHeight="1" thickBot="1">
      <c r="A41" s="72"/>
      <c r="B41" s="78"/>
      <c r="C41" s="66" t="s">
        <v>73</v>
      </c>
      <c r="D41" s="66"/>
      <c r="E41" s="89">
        <f>SUM(E37:E40)</f>
        <v>2449</v>
      </c>
      <c r="F41" s="80"/>
      <c r="G41" s="102" t="s">
        <v>105</v>
      </c>
      <c r="H41" s="80"/>
      <c r="I41" s="89">
        <f>SUM(I37:I40)</f>
        <v>2449</v>
      </c>
      <c r="J41" s="80"/>
      <c r="K41" s="102" t="s">
        <v>105</v>
      </c>
      <c r="L41" s="80"/>
    </row>
    <row r="42" spans="1:12" ht="13.5" customHeight="1" thickTop="1">
      <c r="A42" s="72"/>
      <c r="B42" s="78"/>
      <c r="C42" s="66"/>
      <c r="D42" s="66"/>
      <c r="E42" s="82"/>
      <c r="F42" s="80"/>
      <c r="G42" s="100"/>
      <c r="H42" s="80"/>
      <c r="I42" s="82"/>
      <c r="J42" s="80"/>
      <c r="K42" s="100"/>
      <c r="L42" s="80"/>
    </row>
    <row r="43" spans="1:12" ht="13.5" customHeight="1">
      <c r="A43" s="72"/>
      <c r="B43" s="78"/>
      <c r="C43" s="83"/>
      <c r="D43" s="66"/>
      <c r="E43" s="82"/>
      <c r="F43" s="80"/>
      <c r="G43" s="100"/>
      <c r="H43" s="80"/>
      <c r="I43" s="82"/>
      <c r="J43" s="80"/>
      <c r="K43" s="100"/>
      <c r="L43" s="80"/>
    </row>
    <row r="44" spans="1:12" ht="13.5" customHeight="1">
      <c r="A44" s="72"/>
      <c r="B44" s="78"/>
      <c r="C44" s="90" t="s">
        <v>134</v>
      </c>
      <c r="D44" s="66"/>
      <c r="E44" s="82"/>
      <c r="F44" s="80"/>
      <c r="G44" s="100"/>
      <c r="H44" s="80"/>
      <c r="J44" s="80"/>
      <c r="K44" s="100"/>
      <c r="L44" s="80"/>
    </row>
    <row r="45" spans="1:12" s="65" customFormat="1" ht="13.5" customHeight="1" thickBot="1">
      <c r="A45" s="108"/>
      <c r="B45" s="90"/>
      <c r="D45" s="83" t="s">
        <v>135</v>
      </c>
      <c r="E45" s="92">
        <v>2.69</v>
      </c>
      <c r="F45" s="93"/>
      <c r="G45" s="103">
        <v>0</v>
      </c>
      <c r="H45" s="83"/>
      <c r="I45" s="92">
        <v>2.69</v>
      </c>
      <c r="J45" s="83"/>
      <c r="K45" s="103">
        <v>0</v>
      </c>
      <c r="L45" s="83"/>
    </row>
    <row r="46" spans="1:12" s="65" customFormat="1" ht="13.5" customHeight="1" thickTop="1">
      <c r="A46" s="108"/>
      <c r="B46" s="61"/>
      <c r="C46" s="83"/>
      <c r="D46" s="83"/>
      <c r="G46" s="104"/>
      <c r="H46" s="83"/>
      <c r="I46" s="93"/>
      <c r="J46" s="83"/>
      <c r="K46" s="104"/>
      <c r="L46" s="83"/>
    </row>
    <row r="47" spans="1:12" s="65" customFormat="1" ht="13.5" customHeight="1">
      <c r="A47" s="108"/>
      <c r="B47" s="61"/>
      <c r="C47" s="61"/>
      <c r="D47" s="83"/>
      <c r="G47" s="104"/>
      <c r="H47" s="83"/>
      <c r="I47" s="93"/>
      <c r="J47" s="83"/>
      <c r="K47" s="104"/>
      <c r="L47" s="83"/>
    </row>
    <row r="48" spans="1:12" s="65" customFormat="1" ht="13.5" customHeight="1" thickBot="1">
      <c r="A48" s="108"/>
      <c r="B48" s="90"/>
      <c r="C48" s="69" t="s">
        <v>107</v>
      </c>
      <c r="D48" s="90"/>
      <c r="E48" s="92">
        <v>0</v>
      </c>
      <c r="G48" s="103">
        <v>0</v>
      </c>
      <c r="H48" s="83"/>
      <c r="I48" s="92">
        <v>0</v>
      </c>
      <c r="J48" s="83"/>
      <c r="K48" s="103">
        <v>0</v>
      </c>
      <c r="L48" s="83"/>
    </row>
    <row r="49" spans="1:9" ht="13.5" customHeight="1" thickTop="1">
      <c r="A49" s="72"/>
      <c r="B49" s="61"/>
      <c r="C49" s="83"/>
      <c r="D49" s="83"/>
      <c r="I49" s="93"/>
    </row>
    <row r="50" spans="1:11" ht="13.5" customHeight="1">
      <c r="A50" s="72"/>
      <c r="B50" s="61"/>
      <c r="C50" s="83"/>
      <c r="D50" s="61"/>
      <c r="I50" s="93"/>
      <c r="K50" s="93"/>
    </row>
    <row r="51" spans="1:12" ht="13.5" customHeight="1">
      <c r="A51" s="109" t="s">
        <v>32</v>
      </c>
      <c r="B51" s="61"/>
      <c r="C51" s="83"/>
      <c r="D51" s="90"/>
      <c r="E51" s="94"/>
      <c r="F51" s="95"/>
      <c r="H51" s="96"/>
      <c r="I51" s="97"/>
      <c r="J51" s="96"/>
      <c r="K51" s="93"/>
      <c r="L51" s="96"/>
    </row>
    <row r="52" spans="1:12" ht="13.5" customHeight="1">
      <c r="A52" s="72"/>
      <c r="B52" s="61"/>
      <c r="C52" s="83"/>
      <c r="D52" s="90"/>
      <c r="E52" s="94"/>
      <c r="F52" s="95"/>
      <c r="H52" s="96"/>
      <c r="I52" s="97"/>
      <c r="J52" s="96"/>
      <c r="K52" s="93"/>
      <c r="L52" s="96"/>
    </row>
    <row r="53" spans="1:12" ht="13.5" customHeight="1">
      <c r="A53" s="66" t="s">
        <v>72</v>
      </c>
      <c r="B53" s="61"/>
      <c r="C53" s="83"/>
      <c r="D53" s="98"/>
      <c r="E53" s="94"/>
      <c r="F53" s="95"/>
      <c r="H53" s="96"/>
      <c r="I53" s="97"/>
      <c r="J53" s="96"/>
      <c r="K53" s="93"/>
      <c r="L53" s="96"/>
    </row>
    <row r="54" spans="1:12" ht="13.5" customHeight="1">
      <c r="A54" s="66" t="s">
        <v>119</v>
      </c>
      <c r="B54" s="61"/>
      <c r="C54" s="83"/>
      <c r="D54" s="98"/>
      <c r="E54" s="94"/>
      <c r="F54" s="95"/>
      <c r="H54" s="96"/>
      <c r="I54" s="97"/>
      <c r="J54" s="96"/>
      <c r="K54" s="93"/>
      <c r="L54" s="96"/>
    </row>
    <row r="55" spans="1:12" ht="13.5" customHeight="1">
      <c r="A55" s="66" t="s">
        <v>116</v>
      </c>
      <c r="B55" s="61"/>
      <c r="C55" s="83"/>
      <c r="D55" s="98"/>
      <c r="E55" s="94"/>
      <c r="F55" s="95"/>
      <c r="H55" s="96"/>
      <c r="I55" s="97"/>
      <c r="J55" s="96"/>
      <c r="K55" s="93"/>
      <c r="L55" s="96"/>
    </row>
    <row r="56" spans="1:12" ht="13.5" customHeight="1">
      <c r="A56" s="66"/>
      <c r="B56" s="61"/>
      <c r="C56" s="83"/>
      <c r="D56" s="98"/>
      <c r="E56" s="94"/>
      <c r="F56" s="95"/>
      <c r="H56" s="96"/>
      <c r="I56" s="97"/>
      <c r="J56" s="96"/>
      <c r="K56" s="93"/>
      <c r="L56" s="96"/>
    </row>
    <row r="57" spans="1:12" ht="13.5" customHeight="1">
      <c r="A57" s="66" t="s">
        <v>120</v>
      </c>
      <c r="B57" s="61"/>
      <c r="C57" s="83"/>
      <c r="D57" s="98"/>
      <c r="E57" s="94"/>
      <c r="F57" s="95"/>
      <c r="H57" s="96"/>
      <c r="I57" s="97"/>
      <c r="J57" s="96"/>
      <c r="K57" s="93"/>
      <c r="L57" s="96"/>
    </row>
    <row r="58" spans="1:12" ht="13.5" customHeight="1">
      <c r="A58" s="66" t="s">
        <v>112</v>
      </c>
      <c r="B58" s="61"/>
      <c r="C58" s="83"/>
      <c r="D58" s="98"/>
      <c r="E58" s="94"/>
      <c r="F58" s="95"/>
      <c r="H58" s="96"/>
      <c r="I58" s="97"/>
      <c r="J58" s="96"/>
      <c r="K58" s="93"/>
      <c r="L58" s="96"/>
    </row>
    <row r="59" spans="1:12" ht="13.5" customHeight="1">
      <c r="A59" s="66"/>
      <c r="B59" s="61"/>
      <c r="C59" s="83"/>
      <c r="D59" s="98"/>
      <c r="E59" s="94"/>
      <c r="F59" s="95"/>
      <c r="H59" s="96"/>
      <c r="I59" s="97"/>
      <c r="J59" s="96"/>
      <c r="K59" s="93"/>
      <c r="L59" s="96"/>
    </row>
    <row r="60" spans="1:12" ht="13.5" customHeight="1">
      <c r="A60" s="66" t="s">
        <v>114</v>
      </c>
      <c r="B60" s="61"/>
      <c r="C60" s="83"/>
      <c r="D60" s="98"/>
      <c r="E60" s="94"/>
      <c r="F60" s="95"/>
      <c r="H60" s="96"/>
      <c r="I60" s="97"/>
      <c r="J60" s="96"/>
      <c r="K60" s="93"/>
      <c r="L60" s="96"/>
    </row>
    <row r="61" spans="1:12" ht="13.5" customHeight="1">
      <c r="A61" s="66" t="s">
        <v>113</v>
      </c>
      <c r="B61" s="61"/>
      <c r="C61" s="83"/>
      <c r="D61" s="98"/>
      <c r="E61" s="94"/>
      <c r="F61" s="95"/>
      <c r="H61" s="96"/>
      <c r="I61" s="97"/>
      <c r="J61" s="96"/>
      <c r="K61" s="93"/>
      <c r="L61" s="96"/>
    </row>
    <row r="62" ht="13.5" customHeight="1">
      <c r="A62" s="72"/>
    </row>
    <row r="63" ht="13.5" customHeight="1">
      <c r="A63" s="72"/>
    </row>
    <row r="70" spans="2:10" ht="13.5" customHeight="1">
      <c r="B70" s="112"/>
      <c r="C70" s="113"/>
      <c r="D70" s="113"/>
      <c r="E70" s="113"/>
      <c r="F70" s="113"/>
      <c r="G70" s="113"/>
      <c r="H70" s="113"/>
      <c r="I70" s="113"/>
      <c r="J70" s="113"/>
    </row>
    <row r="71" spans="2:10" ht="13.5" customHeight="1">
      <c r="B71" s="112"/>
      <c r="C71" s="114"/>
      <c r="D71" s="114"/>
      <c r="E71" s="114"/>
      <c r="F71" s="114"/>
      <c r="G71" s="114"/>
      <c r="H71" s="114"/>
      <c r="I71" s="114"/>
      <c r="J71" s="114"/>
    </row>
  </sheetData>
  <mergeCells count="4">
    <mergeCell ref="I9:K9"/>
    <mergeCell ref="B70:J70"/>
    <mergeCell ref="B71:J71"/>
    <mergeCell ref="E9:G9"/>
  </mergeCells>
  <printOptions/>
  <pageMargins left="0.39" right="0.41" top="0.75" bottom="0.54" header="0.28" footer="0.49"/>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workbookViewId="0" topLeftCell="A46">
      <selection activeCell="A35" sqref="A35"/>
    </sheetView>
  </sheetViews>
  <sheetFormatPr defaultColWidth="9.140625" defaultRowHeight="12.75"/>
  <cols>
    <col min="1" max="1" width="50.140625" style="4" customWidth="1"/>
    <col min="2" max="2" width="6.0039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KEIN HING INTERNATIONAL BERHAD</v>
      </c>
      <c r="B1" s="6"/>
    </row>
    <row r="2" spans="1:2" ht="12.75">
      <c r="A2" s="6" t="str">
        <f>'IS'!A2</f>
        <v>(Company No. 616056-T)</v>
      </c>
      <c r="B2" s="7"/>
    </row>
    <row r="4" spans="1:2" ht="12.75">
      <c r="A4" s="8" t="s">
        <v>124</v>
      </c>
      <c r="B4" s="8"/>
    </row>
    <row r="5" spans="1:2" ht="12.75">
      <c r="A5" s="8" t="s">
        <v>115</v>
      </c>
      <c r="B5" s="8"/>
    </row>
    <row r="6" spans="1:2" ht="12.75">
      <c r="A6" s="8" t="s">
        <v>19</v>
      </c>
      <c r="B6" s="8"/>
    </row>
    <row r="7" spans="3:5" ht="12.75">
      <c r="C7" s="5"/>
      <c r="E7" s="40" t="s">
        <v>22</v>
      </c>
    </row>
    <row r="8" spans="3:5" ht="12.75">
      <c r="C8" s="40" t="s">
        <v>20</v>
      </c>
      <c r="E8" s="40" t="s">
        <v>29</v>
      </c>
    </row>
    <row r="9" spans="3:5" ht="12.75">
      <c r="C9" s="40" t="s">
        <v>42</v>
      </c>
      <c r="E9" s="40" t="s">
        <v>23</v>
      </c>
    </row>
    <row r="10" spans="3:5" ht="12.75">
      <c r="C10" s="40" t="s">
        <v>43</v>
      </c>
      <c r="E10" s="40" t="s">
        <v>24</v>
      </c>
    </row>
    <row r="11" spans="3:5" ht="12.75">
      <c r="C11" s="40" t="s">
        <v>21</v>
      </c>
      <c r="E11" s="40" t="s">
        <v>25</v>
      </c>
    </row>
    <row r="12" spans="3:5" ht="12.75">
      <c r="C12" s="37">
        <v>38199</v>
      </c>
      <c r="E12" s="37">
        <v>38107</v>
      </c>
    </row>
    <row r="13" spans="3:5" ht="12.75">
      <c r="C13" s="40" t="s">
        <v>6</v>
      </c>
      <c r="E13" s="40" t="s">
        <v>6</v>
      </c>
    </row>
    <row r="14" spans="1:2" ht="12.75">
      <c r="A14" s="13" t="s">
        <v>41</v>
      </c>
      <c r="B14" s="13"/>
    </row>
    <row r="15" spans="1:9" s="9" customFormat="1" ht="12.75">
      <c r="A15" s="9" t="s">
        <v>0</v>
      </c>
      <c r="C15" s="9">
        <v>73443</v>
      </c>
      <c r="E15" s="10">
        <v>0</v>
      </c>
      <c r="G15" s="10"/>
      <c r="I15" s="10"/>
    </row>
    <row r="16" spans="1:9" s="9" customFormat="1" ht="12.75">
      <c r="A16" s="9" t="s">
        <v>132</v>
      </c>
      <c r="C16" s="9">
        <v>664</v>
      </c>
      <c r="E16" s="10"/>
      <c r="G16" s="10"/>
      <c r="I16" s="10"/>
    </row>
    <row r="17" spans="1:9" s="9" customFormat="1" ht="12.75">
      <c r="A17" s="9" t="s">
        <v>133</v>
      </c>
      <c r="C17" s="9">
        <v>616</v>
      </c>
      <c r="E17" s="10"/>
      <c r="G17" s="10"/>
      <c r="I17" s="10"/>
    </row>
    <row r="18" spans="1:9" s="9" customFormat="1" ht="12.75">
      <c r="A18" s="13"/>
      <c r="B18" s="13"/>
      <c r="C18" s="34">
        <f>SUM(C15:C17)</f>
        <v>74723</v>
      </c>
      <c r="E18" s="34">
        <f>SUM(E15:E17)</f>
        <v>0</v>
      </c>
      <c r="G18" s="10"/>
      <c r="I18" s="10"/>
    </row>
    <row r="19" spans="1:9" s="9" customFormat="1" ht="12.75">
      <c r="A19" s="13"/>
      <c r="B19" s="13"/>
      <c r="E19" s="10"/>
      <c r="G19" s="10"/>
      <c r="I19" s="10"/>
    </row>
    <row r="20" spans="1:9" s="9" customFormat="1" ht="12.75">
      <c r="A20" s="13" t="s">
        <v>1</v>
      </c>
      <c r="B20" s="13"/>
      <c r="C20" s="11"/>
      <c r="D20" s="11"/>
      <c r="E20" s="3"/>
      <c r="G20" s="10"/>
      <c r="I20" s="10"/>
    </row>
    <row r="21" spans="1:9" s="9" customFormat="1" ht="12.75">
      <c r="A21" s="11" t="s">
        <v>2</v>
      </c>
      <c r="B21" s="11"/>
      <c r="C21" s="42">
        <v>13036</v>
      </c>
      <c r="D21" s="11"/>
      <c r="E21" s="42">
        <v>0</v>
      </c>
      <c r="F21" s="11"/>
      <c r="G21" s="3"/>
      <c r="H21" s="11"/>
      <c r="I21" s="10"/>
    </row>
    <row r="22" spans="1:9" s="9" customFormat="1" ht="12.75">
      <c r="A22" s="11" t="s">
        <v>40</v>
      </c>
      <c r="B22" s="11"/>
      <c r="C22" s="43">
        <v>721</v>
      </c>
      <c r="D22" s="11"/>
      <c r="E22" s="43">
        <v>586</v>
      </c>
      <c r="F22" s="11"/>
      <c r="G22" s="3"/>
      <c r="H22" s="11"/>
      <c r="I22" s="10"/>
    </row>
    <row r="23" spans="1:9" s="9" customFormat="1" ht="12.75">
      <c r="A23" s="11" t="s">
        <v>16</v>
      </c>
      <c r="B23" s="11"/>
      <c r="C23" s="43">
        <f>16585+4830-721</f>
        <v>20694</v>
      </c>
      <c r="D23" s="11"/>
      <c r="E23" s="43">
        <v>0</v>
      </c>
      <c r="F23" s="11"/>
      <c r="G23" s="3"/>
      <c r="H23" s="11"/>
      <c r="I23" s="10"/>
    </row>
    <row r="24" spans="1:9" s="9" customFormat="1" ht="12.75">
      <c r="A24" s="11" t="s">
        <v>3</v>
      </c>
      <c r="B24" s="11"/>
      <c r="C24" s="43">
        <f>1023+3090</f>
        <v>4113</v>
      </c>
      <c r="D24" s="11"/>
      <c r="E24" s="45" t="s">
        <v>33</v>
      </c>
      <c r="F24" s="11"/>
      <c r="G24" s="3"/>
      <c r="H24" s="11"/>
      <c r="I24" s="10"/>
    </row>
    <row r="25" spans="1:9" s="9" customFormat="1" ht="12.75">
      <c r="A25" s="11"/>
      <c r="B25" s="11"/>
      <c r="C25" s="44">
        <f>SUM(C21:C24)</f>
        <v>38564</v>
      </c>
      <c r="D25" s="11"/>
      <c r="E25" s="44">
        <f>SUM(E21:E24)</f>
        <v>586</v>
      </c>
      <c r="F25" s="11"/>
      <c r="G25" s="3"/>
      <c r="H25" s="11"/>
      <c r="I25" s="10"/>
    </row>
    <row r="26" spans="1:9" s="9" customFormat="1" ht="12.75">
      <c r="A26" s="14" t="s">
        <v>4</v>
      </c>
      <c r="B26" s="14"/>
      <c r="C26" s="11"/>
      <c r="D26" s="11"/>
      <c r="E26" s="3"/>
      <c r="F26" s="11"/>
      <c r="G26" s="3"/>
      <c r="H26" s="11"/>
      <c r="I26" s="10"/>
    </row>
    <row r="27" spans="1:9" s="9" customFormat="1" ht="12.75">
      <c r="A27" s="11" t="s">
        <v>14</v>
      </c>
      <c r="B27" s="11"/>
      <c r="C27" s="42">
        <f>12793+2428+1385</f>
        <v>16606</v>
      </c>
      <c r="D27" s="11"/>
      <c r="E27" s="46">
        <v>590</v>
      </c>
      <c r="F27" s="11"/>
      <c r="G27" s="3"/>
      <c r="H27" s="11"/>
      <c r="I27" s="10"/>
    </row>
    <row r="28" spans="1:9" s="9" customFormat="1" ht="12.75">
      <c r="A28" s="11" t="s">
        <v>17</v>
      </c>
      <c r="B28" s="11"/>
      <c r="C28" s="43">
        <f>3891+10606</f>
        <v>14497</v>
      </c>
      <c r="D28" s="11"/>
      <c r="E28" s="47">
        <v>0</v>
      </c>
      <c r="F28" s="11"/>
      <c r="G28" s="3"/>
      <c r="H28" s="11"/>
      <c r="I28" s="10"/>
    </row>
    <row r="29" spans="1:9" s="9" customFormat="1" ht="12.75">
      <c r="A29" s="11" t="s">
        <v>47</v>
      </c>
      <c r="B29" s="11"/>
      <c r="C29" s="43">
        <v>5500</v>
      </c>
      <c r="D29" s="11"/>
      <c r="E29" s="47">
        <v>0</v>
      </c>
      <c r="F29" s="11"/>
      <c r="G29" s="3"/>
      <c r="H29" s="11"/>
      <c r="I29" s="10"/>
    </row>
    <row r="30" spans="1:9" s="9" customFormat="1" ht="12.75">
      <c r="A30" s="11" t="s">
        <v>5</v>
      </c>
      <c r="B30" s="11"/>
      <c r="C30" s="43">
        <v>496</v>
      </c>
      <c r="D30" s="11"/>
      <c r="E30" s="47">
        <v>0</v>
      </c>
      <c r="F30" s="11"/>
      <c r="G30" s="3"/>
      <c r="H30" s="11"/>
      <c r="I30" s="10"/>
    </row>
    <row r="31" spans="1:9" s="9" customFormat="1" ht="12.75">
      <c r="A31" s="11"/>
      <c r="B31" s="11"/>
      <c r="C31" s="44">
        <f>SUM(C27:C30)</f>
        <v>37099</v>
      </c>
      <c r="D31" s="11"/>
      <c r="E31" s="44">
        <f>SUM(E27:E30)</f>
        <v>590</v>
      </c>
      <c r="F31" s="11"/>
      <c r="G31" s="3"/>
      <c r="H31" s="11"/>
      <c r="I31" s="10"/>
    </row>
    <row r="32" spans="5:9" s="9" customFormat="1" ht="12.75">
      <c r="E32" s="10"/>
      <c r="G32" s="10"/>
      <c r="I32" s="10"/>
    </row>
    <row r="33" spans="1:9" s="9" customFormat="1" ht="12.75">
      <c r="A33" s="13" t="s">
        <v>111</v>
      </c>
      <c r="B33" s="13"/>
      <c r="C33" s="9">
        <f>+C25-C31</f>
        <v>1465</v>
      </c>
      <c r="E33" s="9">
        <f>+E25-E31</f>
        <v>-4</v>
      </c>
      <c r="G33" s="10"/>
      <c r="I33" s="10"/>
    </row>
    <row r="34" spans="7:9" s="9" customFormat="1" ht="12.75">
      <c r="G34" s="10"/>
      <c r="I34" s="10"/>
    </row>
    <row r="35" spans="3:9" s="9" customFormat="1" ht="13.5" thickBot="1">
      <c r="C35" s="15">
        <f>C33+C18</f>
        <v>76188</v>
      </c>
      <c r="E35" s="15">
        <f>E33+E18</f>
        <v>-4</v>
      </c>
      <c r="G35" s="10"/>
      <c r="I35" s="10"/>
    </row>
    <row r="36" spans="3:9" s="9" customFormat="1" ht="13.5" thickTop="1">
      <c r="C36" s="11"/>
      <c r="E36" s="11"/>
      <c r="G36" s="10"/>
      <c r="I36" s="10"/>
    </row>
    <row r="37" spans="1:9" s="9" customFormat="1" ht="12.75">
      <c r="A37" s="8" t="s">
        <v>44</v>
      </c>
      <c r="B37" s="8"/>
      <c r="G37" s="10"/>
      <c r="I37" s="10"/>
    </row>
    <row r="38" spans="1:5" ht="12.75">
      <c r="A38" s="4" t="s">
        <v>7</v>
      </c>
      <c r="C38" s="9">
        <v>45600</v>
      </c>
      <c r="E38" s="16" t="s">
        <v>33</v>
      </c>
    </row>
    <row r="39" spans="1:5" ht="12.75">
      <c r="A39" s="4" t="s">
        <v>50</v>
      </c>
      <c r="C39" s="11">
        <f>Equity!D25+Equity!E25+Equity!F25</f>
        <v>5517</v>
      </c>
      <c r="D39" s="27"/>
      <c r="E39" s="11">
        <v>-4</v>
      </c>
    </row>
    <row r="40" spans="1:5" ht="12.75">
      <c r="A40" s="8" t="s">
        <v>125</v>
      </c>
      <c r="B40" s="8"/>
      <c r="C40" s="17">
        <f>SUM(C38:C39)</f>
        <v>51117</v>
      </c>
      <c r="E40" s="17">
        <f>SUM(E38:E39)</f>
        <v>-4</v>
      </c>
    </row>
    <row r="41" spans="1:5" ht="12.75">
      <c r="A41" s="8"/>
      <c r="B41" s="8"/>
      <c r="C41" s="11"/>
      <c r="E41" s="11"/>
    </row>
    <row r="42" spans="1:5" ht="12.75">
      <c r="A42" s="8" t="s">
        <v>61</v>
      </c>
      <c r="B42" s="8"/>
      <c r="C42" s="11">
        <f>2119-17</f>
        <v>2102</v>
      </c>
      <c r="E42" s="11"/>
    </row>
    <row r="43" spans="1:5" ht="12.75">
      <c r="A43" s="8"/>
      <c r="B43" s="8"/>
      <c r="C43" s="11"/>
      <c r="E43" s="11"/>
    </row>
    <row r="44" spans="1:5" ht="12.75">
      <c r="A44" s="8" t="s">
        <v>45</v>
      </c>
      <c r="B44" s="8"/>
      <c r="C44" s="11"/>
      <c r="E44" s="11"/>
    </row>
    <row r="45" spans="1:5" ht="12.75">
      <c r="A45" s="4" t="s">
        <v>18</v>
      </c>
      <c r="C45" s="9">
        <v>14822</v>
      </c>
      <c r="E45" s="11">
        <v>0</v>
      </c>
    </row>
    <row r="46" spans="1:9" ht="12.75">
      <c r="A46" s="4" t="s">
        <v>8</v>
      </c>
      <c r="B46" s="11"/>
      <c r="C46" s="2">
        <v>8147</v>
      </c>
      <c r="D46" s="25"/>
      <c r="E46" s="2">
        <v>0</v>
      </c>
      <c r="F46" s="25"/>
      <c r="G46" s="26"/>
      <c r="H46" s="25"/>
      <c r="I46" s="26"/>
    </row>
    <row r="47" spans="2:9" ht="12.75">
      <c r="B47" s="8"/>
      <c r="C47" s="28"/>
      <c r="D47" s="39"/>
      <c r="E47" s="28"/>
      <c r="F47" s="25"/>
      <c r="G47" s="26"/>
      <c r="H47" s="25"/>
      <c r="I47" s="26"/>
    </row>
    <row r="48" spans="1:9" ht="13.5" thickBot="1">
      <c r="A48" s="8"/>
      <c r="B48" s="8"/>
      <c r="C48" s="38">
        <f>SUM(C40:C47)</f>
        <v>76188</v>
      </c>
      <c r="D48" s="25"/>
      <c r="E48" s="38">
        <f>SUM(E40:E47)</f>
        <v>-4</v>
      </c>
      <c r="F48" s="25"/>
      <c r="G48" s="26"/>
      <c r="H48" s="25"/>
      <c r="I48" s="31"/>
    </row>
    <row r="49" spans="1:9" ht="13.5" thickTop="1">
      <c r="A49" s="18"/>
      <c r="B49" s="18"/>
      <c r="C49" s="32"/>
      <c r="D49" s="25"/>
      <c r="E49" s="32"/>
      <c r="F49" s="25"/>
      <c r="G49" s="31"/>
      <c r="H49" s="25"/>
      <c r="I49" s="33"/>
    </row>
    <row r="50" spans="1:9" ht="12.75">
      <c r="A50" s="30" t="s">
        <v>108</v>
      </c>
      <c r="B50" s="18"/>
      <c r="C50" s="32"/>
      <c r="D50" s="25"/>
      <c r="E50" s="32"/>
      <c r="F50" s="25"/>
      <c r="G50" s="31"/>
      <c r="H50" s="25"/>
      <c r="I50" s="33"/>
    </row>
    <row r="51" spans="1:9" ht="13.5" thickBot="1">
      <c r="A51" s="30" t="s">
        <v>109</v>
      </c>
      <c r="B51" s="30"/>
      <c r="C51" s="12">
        <f>C40/91200</f>
        <v>0.5604934210526316</v>
      </c>
      <c r="D51" s="25"/>
      <c r="E51" s="35">
        <v>0</v>
      </c>
      <c r="F51" s="25"/>
      <c r="G51" s="31"/>
      <c r="H51" s="25"/>
      <c r="I51" s="33"/>
    </row>
    <row r="52" spans="1:9" ht="13.5" thickTop="1">
      <c r="A52" s="18"/>
      <c r="B52" s="18"/>
      <c r="C52" s="32"/>
      <c r="D52" s="25"/>
      <c r="E52" s="26"/>
      <c r="F52" s="25"/>
      <c r="G52" s="31"/>
      <c r="H52" s="25"/>
      <c r="I52" s="33"/>
    </row>
    <row r="53" spans="1:10" ht="12.75">
      <c r="A53" s="9" t="s">
        <v>34</v>
      </c>
      <c r="B53" s="9"/>
      <c r="C53" s="19"/>
      <c r="G53" s="20"/>
      <c r="I53" s="21"/>
      <c r="J53" s="22"/>
    </row>
    <row r="54" spans="1:10" ht="12.75">
      <c r="A54" s="9"/>
      <c r="B54" s="9"/>
      <c r="C54" s="19"/>
      <c r="G54" s="20"/>
      <c r="I54" s="21"/>
      <c r="J54" s="22"/>
    </row>
    <row r="55" spans="1:10" ht="12.75">
      <c r="A55" s="9" t="s">
        <v>70</v>
      </c>
      <c r="B55" s="9"/>
      <c r="C55" s="19"/>
      <c r="G55" s="20"/>
      <c r="I55" s="21"/>
      <c r="J55" s="22"/>
    </row>
    <row r="56" spans="1:10" ht="12.75">
      <c r="A56" s="9"/>
      <c r="B56" s="9"/>
      <c r="C56" s="19"/>
      <c r="G56" s="20"/>
      <c r="I56" s="21"/>
      <c r="J56" s="22"/>
    </row>
    <row r="57" spans="1:10" ht="12.75">
      <c r="A57" s="9"/>
      <c r="B57" s="9"/>
      <c r="C57" s="19"/>
      <c r="G57" s="20"/>
      <c r="I57" s="21"/>
      <c r="J57" s="22"/>
    </row>
    <row r="58" spans="1:10" ht="12.75">
      <c r="A58" s="9"/>
      <c r="B58" s="9"/>
      <c r="C58" s="19"/>
      <c r="G58" s="20"/>
      <c r="I58" s="21"/>
      <c r="J58" s="22"/>
    </row>
    <row r="59" spans="1:10" ht="12.75">
      <c r="A59" s="9"/>
      <c r="B59" s="9"/>
      <c r="C59" s="19"/>
      <c r="G59" s="20"/>
      <c r="I59" s="21"/>
      <c r="J59" s="22"/>
    </row>
    <row r="60" spans="1:10" ht="12.75">
      <c r="A60" s="9"/>
      <c r="B60" s="9"/>
      <c r="C60" s="19"/>
      <c r="G60" s="20"/>
      <c r="I60" s="21"/>
      <c r="J60" s="22"/>
    </row>
    <row r="61" spans="1:10" ht="12.75">
      <c r="A61" s="9"/>
      <c r="B61" s="9"/>
      <c r="C61" s="19"/>
      <c r="G61" s="20"/>
      <c r="I61" s="21"/>
      <c r="J61" s="22"/>
    </row>
    <row r="62" spans="1:2" ht="12.75">
      <c r="A62" s="9"/>
      <c r="B62" s="9"/>
    </row>
    <row r="63" spans="1:2" ht="12.75">
      <c r="A63" s="9"/>
      <c r="B63" s="9"/>
    </row>
    <row r="64" spans="1:2" ht="12.75">
      <c r="A64" s="9"/>
      <c r="B64" s="9"/>
    </row>
  </sheetData>
  <printOptions/>
  <pageMargins left="1" right="1" top="0.5" bottom="0.5" header="0.5" footer="0.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A18" sqref="A18"/>
    </sheetView>
  </sheetViews>
  <sheetFormatPr defaultColWidth="9.140625" defaultRowHeight="12.75"/>
  <cols>
    <col min="1" max="1" width="30.00390625" style="4" customWidth="1"/>
    <col min="2" max="2" width="13.00390625" style="9" customWidth="1"/>
    <col min="3" max="5" width="13.28125" style="9" customWidth="1"/>
    <col min="6" max="6" width="11.421875" style="9" customWidth="1"/>
    <col min="7" max="7" width="9.421875" style="9" customWidth="1"/>
    <col min="8" max="16384" width="9.140625" style="4" customWidth="1"/>
  </cols>
  <sheetData>
    <row r="1" ht="12.75">
      <c r="A1" s="6" t="str">
        <f>'IS'!A1</f>
        <v>KEIN HING INTERNATIONAL BERHAD</v>
      </c>
    </row>
    <row r="2" ht="12.75">
      <c r="A2" s="6" t="str">
        <f>'IS'!A2</f>
        <v>(Company No. 616056-T)</v>
      </c>
    </row>
    <row r="4" ht="12.75">
      <c r="A4" s="8" t="s">
        <v>35</v>
      </c>
    </row>
    <row r="5" ht="12.75">
      <c r="A5" s="8" t="s">
        <v>110</v>
      </c>
    </row>
    <row r="6" ht="12.75">
      <c r="A6" s="8" t="s">
        <v>19</v>
      </c>
    </row>
    <row r="7" ht="12.75">
      <c r="A7" s="8"/>
    </row>
    <row r="8" spans="1:6" ht="12.75">
      <c r="A8" s="8"/>
      <c r="F8" s="10"/>
    </row>
    <row r="9" spans="1:6" ht="12.75">
      <c r="A9" s="8"/>
      <c r="F9" s="10"/>
    </row>
    <row r="10" spans="4:6" ht="12.75">
      <c r="D10" s="115" t="s">
        <v>48</v>
      </c>
      <c r="E10" s="115"/>
      <c r="F10" s="9" t="s">
        <v>46</v>
      </c>
    </row>
    <row r="11" spans="3:8" ht="12.75">
      <c r="C11" s="10" t="s">
        <v>36</v>
      </c>
      <c r="D11" s="10" t="s">
        <v>36</v>
      </c>
      <c r="E11" s="10" t="s">
        <v>49</v>
      </c>
      <c r="F11" s="10" t="s">
        <v>13</v>
      </c>
      <c r="H11" s="5"/>
    </row>
    <row r="12" spans="3:8" ht="12.75">
      <c r="C12" s="10" t="s">
        <v>28</v>
      </c>
      <c r="D12" s="10" t="s">
        <v>65</v>
      </c>
      <c r="E12" s="10" t="s">
        <v>37</v>
      </c>
      <c r="F12" s="10" t="s">
        <v>15</v>
      </c>
      <c r="G12" s="10" t="s">
        <v>12</v>
      </c>
      <c r="H12" s="5"/>
    </row>
    <row r="13" spans="3:8" ht="12.75">
      <c r="C13" s="10" t="s">
        <v>6</v>
      </c>
      <c r="D13" s="10" t="s">
        <v>6</v>
      </c>
      <c r="E13" s="10" t="s">
        <v>6</v>
      </c>
      <c r="F13" s="10" t="s">
        <v>6</v>
      </c>
      <c r="G13" s="10" t="s">
        <v>6</v>
      </c>
      <c r="H13" s="5"/>
    </row>
    <row r="14" spans="3:8" ht="12.75">
      <c r="C14" s="10"/>
      <c r="D14" s="10"/>
      <c r="E14" s="10"/>
      <c r="F14" s="10"/>
      <c r="G14" s="10"/>
      <c r="H14" s="5"/>
    </row>
    <row r="15" spans="1:7" ht="12.75">
      <c r="A15" s="4" t="s">
        <v>66</v>
      </c>
      <c r="C15" s="16" t="s">
        <v>33</v>
      </c>
      <c r="D15" s="16"/>
      <c r="E15" s="16">
        <v>0</v>
      </c>
      <c r="F15" s="9">
        <v>-4</v>
      </c>
      <c r="G15" s="9">
        <f>SUM(C15:F15)</f>
        <v>-4</v>
      </c>
    </row>
    <row r="17" ht="12.75">
      <c r="A17" s="4" t="s">
        <v>74</v>
      </c>
    </row>
    <row r="18" spans="1:7" ht="12.75">
      <c r="A18" s="4" t="s">
        <v>75</v>
      </c>
      <c r="C18" s="9">
        <f>'BS'!C38</f>
        <v>45600</v>
      </c>
      <c r="D18" s="9">
        <v>3072</v>
      </c>
      <c r="E18" s="9">
        <f>'BS'!D38</f>
        <v>0</v>
      </c>
      <c r="F18" s="9">
        <v>0</v>
      </c>
      <c r="G18" s="9">
        <f>SUM(C18:F18)</f>
        <v>48672</v>
      </c>
    </row>
    <row r="19" spans="3:7" ht="12.75">
      <c r="C19" s="11"/>
      <c r="D19" s="11"/>
      <c r="E19" s="11"/>
      <c r="F19" s="11"/>
      <c r="G19" s="11"/>
    </row>
    <row r="20" spans="1:7" ht="12.75">
      <c r="A20" s="4" t="s">
        <v>76</v>
      </c>
      <c r="C20" s="11"/>
      <c r="D20" s="11"/>
      <c r="E20" s="11"/>
      <c r="F20" s="11"/>
      <c r="G20" s="11"/>
    </row>
    <row r="21" spans="1:7" ht="12.75">
      <c r="A21" s="4" t="s">
        <v>77</v>
      </c>
      <c r="C21" s="9">
        <v>0</v>
      </c>
      <c r="E21" s="9">
        <f>'IS'!E39</f>
        <v>2449</v>
      </c>
      <c r="F21" s="9">
        <v>0</v>
      </c>
      <c r="G21" s="9">
        <f>SUM(C21:F21)</f>
        <v>2449</v>
      </c>
    </row>
    <row r="22" spans="3:7" ht="12.75">
      <c r="C22" s="11"/>
      <c r="D22" s="11"/>
      <c r="E22" s="11"/>
      <c r="F22" s="11"/>
      <c r="G22" s="11"/>
    </row>
    <row r="23" spans="1:7" ht="12.75">
      <c r="A23" s="4" t="s">
        <v>31</v>
      </c>
      <c r="C23" s="11">
        <v>0</v>
      </c>
      <c r="D23" s="11"/>
      <c r="E23" s="11">
        <v>0</v>
      </c>
      <c r="F23" s="11">
        <f>'IS'!E37</f>
        <v>0</v>
      </c>
      <c r="G23" s="11">
        <f>SUM(C23:F23)</f>
        <v>0</v>
      </c>
    </row>
    <row r="25" spans="1:7" ht="13.5" thickBot="1">
      <c r="A25" s="23" t="s">
        <v>67</v>
      </c>
      <c r="C25" s="15">
        <f>SUM(C15:C24)</f>
        <v>45600</v>
      </c>
      <c r="D25" s="15">
        <f>SUM(D15:D24)</f>
        <v>3072</v>
      </c>
      <c r="E25" s="15">
        <f>SUM(E15:E24)</f>
        <v>2449</v>
      </c>
      <c r="F25" s="15">
        <f>SUM(F15:F24)</f>
        <v>-4</v>
      </c>
      <c r="G25" s="15">
        <f>SUM(G15:G24)</f>
        <v>51117</v>
      </c>
    </row>
    <row r="26" ht="13.5" thickTop="1"/>
    <row r="28" ht="12.75">
      <c r="A28" s="9" t="s">
        <v>34</v>
      </c>
    </row>
    <row r="29" ht="12.75">
      <c r="A29" s="9"/>
    </row>
    <row r="30" ht="12.75">
      <c r="A30" s="9" t="s">
        <v>70</v>
      </c>
    </row>
    <row r="31" spans="1:7" ht="12.75">
      <c r="A31" s="29"/>
      <c r="B31" s="29"/>
      <c r="C31" s="29"/>
      <c r="D31" s="29"/>
      <c r="E31" s="29"/>
      <c r="F31" s="29"/>
      <c r="G31" s="29"/>
    </row>
    <row r="32" spans="1:7" ht="12.75">
      <c r="A32" s="29"/>
      <c r="B32" s="29"/>
      <c r="C32" s="29"/>
      <c r="D32" s="29"/>
      <c r="E32" s="29"/>
      <c r="F32" s="29"/>
      <c r="G32" s="29"/>
    </row>
    <row r="33" spans="1:7" ht="12.75">
      <c r="A33" s="29"/>
      <c r="B33" s="29"/>
      <c r="C33" s="29"/>
      <c r="D33" s="29"/>
      <c r="E33" s="29"/>
      <c r="F33" s="29"/>
      <c r="G33" s="29"/>
    </row>
    <row r="34" spans="1:7" ht="12.75">
      <c r="A34" s="29"/>
      <c r="B34" s="29"/>
      <c r="C34" s="29"/>
      <c r="D34" s="29"/>
      <c r="E34" s="29"/>
      <c r="F34" s="29"/>
      <c r="G34" s="29"/>
    </row>
    <row r="35" spans="1:7" ht="12.75">
      <c r="A35" s="29"/>
      <c r="B35" s="29"/>
      <c r="C35" s="29"/>
      <c r="D35" s="29"/>
      <c r="E35" s="29"/>
      <c r="F35" s="29"/>
      <c r="G35" s="29"/>
    </row>
    <row r="36" ht="12.75">
      <c r="A36" s="9"/>
    </row>
    <row r="37" ht="12.75">
      <c r="A37" s="9"/>
    </row>
    <row r="38" ht="12.75">
      <c r="H38" s="24"/>
    </row>
  </sheetData>
  <mergeCells count="1">
    <mergeCell ref="D10:E10"/>
  </mergeCells>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I86"/>
  <sheetViews>
    <sheetView tabSelected="1" workbookViewId="0" topLeftCell="A53">
      <selection activeCell="C69" sqref="C69"/>
    </sheetView>
  </sheetViews>
  <sheetFormatPr defaultColWidth="9.140625" defaultRowHeight="12.75"/>
  <cols>
    <col min="1" max="2" width="3.00390625" style="4" customWidth="1"/>
    <col min="3" max="3" width="46.28125" style="4" customWidth="1"/>
    <col min="4" max="4" width="14.57421875" style="1" customWidth="1"/>
    <col min="5" max="5" width="1.7109375" style="4" customWidth="1"/>
    <col min="6" max="6" width="12.8515625" style="4" customWidth="1"/>
    <col min="7" max="16384" width="9.140625" style="4" customWidth="1"/>
  </cols>
  <sheetData>
    <row r="1" ht="12.75">
      <c r="A1" s="6" t="str">
        <f>'IS'!A1</f>
        <v>KEIN HING INTERNATIONAL BERHAD</v>
      </c>
    </row>
    <row r="2" ht="12.75">
      <c r="A2" s="7" t="str">
        <f>'IS'!A2</f>
        <v>(Company No. 616056-T)</v>
      </c>
    </row>
    <row r="4" ht="12.75">
      <c r="A4" s="8" t="s">
        <v>38</v>
      </c>
    </row>
    <row r="5" ht="12.75">
      <c r="A5" s="8" t="s">
        <v>106</v>
      </c>
    </row>
    <row r="6" spans="1:4" ht="12.75">
      <c r="A6" s="8" t="s">
        <v>19</v>
      </c>
      <c r="D6" s="25"/>
    </row>
    <row r="7" spans="1:6" ht="12.75">
      <c r="A7" s="8"/>
      <c r="D7" s="5"/>
      <c r="F7" s="5"/>
    </row>
    <row r="8" spans="1:6" ht="12.75">
      <c r="A8" s="8"/>
      <c r="D8" s="40" t="s">
        <v>20</v>
      </c>
      <c r="E8" s="8"/>
      <c r="F8" s="40"/>
    </row>
    <row r="9" spans="1:6" ht="12.75">
      <c r="A9" s="8"/>
      <c r="D9" s="40" t="s">
        <v>39</v>
      </c>
      <c r="E9" s="40"/>
      <c r="F9" s="40" t="s">
        <v>39</v>
      </c>
    </row>
    <row r="10" spans="1:6" ht="12.75">
      <c r="A10" s="8"/>
      <c r="D10" s="40" t="s">
        <v>26</v>
      </c>
      <c r="E10" s="8"/>
      <c r="F10" s="40" t="s">
        <v>27</v>
      </c>
    </row>
    <row r="11" spans="1:6" ht="12.75">
      <c r="A11" s="8"/>
      <c r="D11" s="40" t="s">
        <v>21</v>
      </c>
      <c r="E11" s="8"/>
      <c r="F11" s="40" t="s">
        <v>30</v>
      </c>
    </row>
    <row r="12" spans="1:6" ht="12.75">
      <c r="A12" s="8"/>
      <c r="B12" s="8"/>
      <c r="C12" s="8"/>
      <c r="D12" s="37">
        <v>38199</v>
      </c>
      <c r="F12" s="37">
        <v>38107</v>
      </c>
    </row>
    <row r="13" spans="1:6" ht="12.75">
      <c r="A13" s="8"/>
      <c r="D13" s="41" t="s">
        <v>6</v>
      </c>
      <c r="E13" s="41"/>
      <c r="F13" s="41" t="s">
        <v>6</v>
      </c>
    </row>
    <row r="14" spans="1:4" ht="12.75">
      <c r="A14" s="8"/>
      <c r="D14" s="25"/>
    </row>
    <row r="15" spans="1:5" ht="12.75">
      <c r="A15" s="48" t="s">
        <v>78</v>
      </c>
      <c r="B15" s="49"/>
      <c r="C15" s="49"/>
      <c r="D15" s="55"/>
      <c r="E15" s="36"/>
    </row>
    <row r="16" spans="1:6" ht="12.75">
      <c r="A16" s="49"/>
      <c r="B16" s="49" t="s">
        <v>10</v>
      </c>
      <c r="C16" s="49"/>
      <c r="D16" s="55">
        <f>2280+52</f>
        <v>2332</v>
      </c>
      <c r="E16" s="36"/>
      <c r="F16" s="18" t="s">
        <v>105</v>
      </c>
    </row>
    <row r="17" spans="1:5" ht="12.75">
      <c r="A17" s="50"/>
      <c r="B17" s="49" t="s">
        <v>79</v>
      </c>
      <c r="C17" s="49"/>
      <c r="D17" s="55"/>
      <c r="E17" s="36"/>
    </row>
    <row r="18" spans="1:6" ht="12.75">
      <c r="A18" s="49"/>
      <c r="B18" s="51"/>
      <c r="C18" s="49" t="s">
        <v>99</v>
      </c>
      <c r="D18" s="1">
        <f>1873-52</f>
        <v>1821</v>
      </c>
      <c r="E18" s="36"/>
      <c r="F18" s="18" t="s">
        <v>105</v>
      </c>
    </row>
    <row r="19" spans="1:6" ht="12.75">
      <c r="A19" s="49"/>
      <c r="B19" s="51"/>
      <c r="C19" s="49" t="s">
        <v>100</v>
      </c>
      <c r="D19" s="1">
        <v>444</v>
      </c>
      <c r="E19" s="36"/>
      <c r="F19" s="18" t="s">
        <v>105</v>
      </c>
    </row>
    <row r="20" spans="1:6" ht="12.75">
      <c r="A20" s="49"/>
      <c r="B20" s="51"/>
      <c r="C20" s="49"/>
      <c r="D20" s="28"/>
      <c r="E20" s="36"/>
      <c r="F20" s="58"/>
    </row>
    <row r="21" spans="1:6" ht="12.75">
      <c r="A21" s="49"/>
      <c r="B21" s="52" t="s">
        <v>80</v>
      </c>
      <c r="C21" s="49"/>
      <c r="D21" s="1">
        <f>SUM(D16:D20)</f>
        <v>4597</v>
      </c>
      <c r="E21" s="36"/>
      <c r="F21" s="18" t="s">
        <v>105</v>
      </c>
    </row>
    <row r="22" spans="1:5" ht="12.75">
      <c r="A22" s="49"/>
      <c r="B22" s="52"/>
      <c r="C22" s="49"/>
      <c r="E22" s="36"/>
    </row>
    <row r="23" spans="1:5" ht="12.75">
      <c r="A23" s="49"/>
      <c r="B23" s="52" t="s">
        <v>81</v>
      </c>
      <c r="C23" s="49"/>
      <c r="E23" s="36"/>
    </row>
    <row r="24" spans="1:6" ht="12.75">
      <c r="A24" s="49"/>
      <c r="B24" s="51"/>
      <c r="C24" s="49" t="s">
        <v>2</v>
      </c>
      <c r="D24" s="1">
        <v>-1521</v>
      </c>
      <c r="E24" s="36"/>
      <c r="F24" s="18" t="s">
        <v>105</v>
      </c>
    </row>
    <row r="25" spans="1:6" ht="12.75">
      <c r="A25" s="49"/>
      <c r="B25" s="51"/>
      <c r="C25" s="49" t="s">
        <v>82</v>
      </c>
      <c r="D25" s="1">
        <v>-3323</v>
      </c>
      <c r="E25" s="36"/>
      <c r="F25" s="18" t="s">
        <v>105</v>
      </c>
    </row>
    <row r="26" spans="1:6" ht="12.75">
      <c r="A26" s="49"/>
      <c r="B26" s="51"/>
      <c r="C26" s="49" t="s">
        <v>83</v>
      </c>
      <c r="D26" s="1">
        <v>3159</v>
      </c>
      <c r="E26" s="36"/>
      <c r="F26" s="18" t="s">
        <v>105</v>
      </c>
    </row>
    <row r="27" spans="1:6" ht="12.75">
      <c r="A27" s="49"/>
      <c r="B27" s="51"/>
      <c r="C27" s="49"/>
      <c r="D27" s="28"/>
      <c r="E27" s="36"/>
      <c r="F27" s="58"/>
    </row>
    <row r="28" spans="1:6" ht="12.75">
      <c r="A28" s="49"/>
      <c r="B28" s="51" t="s">
        <v>84</v>
      </c>
      <c r="C28" s="49"/>
      <c r="D28" s="1">
        <f>SUM(D21:D27)</f>
        <v>2912</v>
      </c>
      <c r="E28" s="36"/>
      <c r="F28" s="18" t="s">
        <v>105</v>
      </c>
    </row>
    <row r="29" spans="1:6" ht="12.75">
      <c r="A29" s="49"/>
      <c r="B29" s="51"/>
      <c r="C29" s="49" t="s">
        <v>85</v>
      </c>
      <c r="D29" s="1">
        <v>-676</v>
      </c>
      <c r="E29" s="36"/>
      <c r="F29" s="18" t="s">
        <v>105</v>
      </c>
    </row>
    <row r="30" spans="1:5" ht="12.75">
      <c r="A30" s="49"/>
      <c r="B30" s="49"/>
      <c r="C30" s="49"/>
      <c r="E30" s="36"/>
    </row>
    <row r="31" spans="1:6" ht="12.75">
      <c r="A31" s="49"/>
      <c r="B31" s="53" t="s">
        <v>86</v>
      </c>
      <c r="C31" s="49"/>
      <c r="D31" s="34">
        <f>SUM(D28:D30)</f>
        <v>2236</v>
      </c>
      <c r="E31" s="36"/>
      <c r="F31" s="59" t="s">
        <v>105</v>
      </c>
    </row>
    <row r="32" spans="1:5" ht="12.75">
      <c r="A32" s="49"/>
      <c r="B32" s="49"/>
      <c r="C32" s="49"/>
      <c r="E32" s="36"/>
    </row>
    <row r="33" spans="1:5" ht="12.75">
      <c r="A33" s="53" t="s">
        <v>87</v>
      </c>
      <c r="B33" s="50"/>
      <c r="C33" s="49"/>
      <c r="E33" s="36"/>
    </row>
    <row r="34" spans="1:5" ht="12.75">
      <c r="A34" s="49"/>
      <c r="B34" s="52"/>
      <c r="C34" s="49"/>
      <c r="E34" s="36"/>
    </row>
    <row r="35" spans="1:6" ht="12.75">
      <c r="A35" s="49"/>
      <c r="B35" s="51"/>
      <c r="C35" s="49" t="s">
        <v>126</v>
      </c>
      <c r="D35" s="1">
        <v>-68</v>
      </c>
      <c r="E35" s="36"/>
      <c r="F35" s="18" t="s">
        <v>105</v>
      </c>
    </row>
    <row r="36" spans="1:6" ht="12.75">
      <c r="A36" s="49"/>
      <c r="B36" s="51"/>
      <c r="C36" s="49" t="s">
        <v>88</v>
      </c>
      <c r="D36" s="1">
        <v>-246</v>
      </c>
      <c r="E36" s="36"/>
      <c r="F36" s="18" t="s">
        <v>105</v>
      </c>
    </row>
    <row r="37" spans="1:6" ht="12.75">
      <c r="A37" s="49"/>
      <c r="B37" s="51"/>
      <c r="C37" s="49" t="s">
        <v>101</v>
      </c>
      <c r="D37" s="1">
        <v>143</v>
      </c>
      <c r="E37" s="36"/>
      <c r="F37" s="18" t="s">
        <v>105</v>
      </c>
    </row>
    <row r="38" spans="1:6" ht="12.75">
      <c r="A38" s="49"/>
      <c r="B38" s="51"/>
      <c r="C38" s="49" t="s">
        <v>102</v>
      </c>
      <c r="D38" s="1">
        <v>-3489</v>
      </c>
      <c r="E38" s="36"/>
      <c r="F38" s="18" t="s">
        <v>105</v>
      </c>
    </row>
    <row r="39" spans="1:6" ht="12.75">
      <c r="A39" s="49"/>
      <c r="B39" s="51"/>
      <c r="C39" s="49" t="s">
        <v>89</v>
      </c>
      <c r="D39" s="1">
        <v>8</v>
      </c>
      <c r="E39" s="36"/>
      <c r="F39" s="18" t="s">
        <v>105</v>
      </c>
    </row>
    <row r="40" spans="1:5" ht="12.75">
      <c r="A40" s="49"/>
      <c r="B40" s="49"/>
      <c r="C40" s="49"/>
      <c r="E40" s="36"/>
    </row>
    <row r="41" spans="1:6" ht="12.75">
      <c r="A41" s="49"/>
      <c r="B41" s="53" t="s">
        <v>90</v>
      </c>
      <c r="C41" s="49"/>
      <c r="D41" s="34">
        <f>SUM(D35:D40)</f>
        <v>-3652</v>
      </c>
      <c r="E41" s="36"/>
      <c r="F41" s="59" t="s">
        <v>105</v>
      </c>
    </row>
    <row r="42" spans="1:5" ht="12.75">
      <c r="A42" s="49"/>
      <c r="B42" s="49"/>
      <c r="C42" s="49"/>
      <c r="E42" s="36"/>
    </row>
    <row r="43" spans="1:5" ht="12.75">
      <c r="A43" s="53" t="s">
        <v>91</v>
      </c>
      <c r="B43" s="50"/>
      <c r="C43" s="49"/>
      <c r="E43" s="36"/>
    </row>
    <row r="44" spans="1:5" ht="12.75">
      <c r="A44" s="49"/>
      <c r="B44" s="50"/>
      <c r="C44" s="49"/>
      <c r="E44" s="36"/>
    </row>
    <row r="45" spans="1:6" ht="12.75">
      <c r="A45" s="49"/>
      <c r="B45" s="52" t="s">
        <v>103</v>
      </c>
      <c r="C45" s="49"/>
      <c r="D45" s="1">
        <v>354</v>
      </c>
      <c r="E45" s="36"/>
      <c r="F45" s="18" t="s">
        <v>105</v>
      </c>
    </row>
    <row r="46" spans="1:6" ht="12.75">
      <c r="A46" s="49"/>
      <c r="B46" s="49" t="s">
        <v>92</v>
      </c>
      <c r="C46" s="49"/>
      <c r="D46" s="1">
        <v>-1409</v>
      </c>
      <c r="E46" s="36"/>
      <c r="F46" s="18" t="s">
        <v>105</v>
      </c>
    </row>
    <row r="47" spans="1:6" ht="12.75">
      <c r="A47" s="49"/>
      <c r="B47" s="52" t="s">
        <v>93</v>
      </c>
      <c r="C47" s="49"/>
      <c r="D47" s="1">
        <v>136</v>
      </c>
      <c r="E47" s="36"/>
      <c r="F47" s="18" t="s">
        <v>105</v>
      </c>
    </row>
    <row r="48" spans="1:6" ht="12.75">
      <c r="A48" s="49"/>
      <c r="B48" s="52" t="s">
        <v>94</v>
      </c>
      <c r="C48" s="49"/>
      <c r="D48" s="1">
        <v>-753</v>
      </c>
      <c r="E48" s="36"/>
      <c r="F48" s="18" t="s">
        <v>105</v>
      </c>
    </row>
    <row r="49" spans="1:6" ht="12.75">
      <c r="A49" s="49"/>
      <c r="B49" s="52" t="s">
        <v>95</v>
      </c>
      <c r="C49" s="49"/>
      <c r="D49" s="1">
        <v>1410</v>
      </c>
      <c r="E49" s="36"/>
      <c r="F49" s="18" t="s">
        <v>105</v>
      </c>
    </row>
    <row r="50" spans="1:6" ht="12.75">
      <c r="A50" s="53"/>
      <c r="B50" s="49" t="s">
        <v>96</v>
      </c>
      <c r="C50" s="49"/>
      <c r="D50" s="1">
        <v>679</v>
      </c>
      <c r="E50" s="36"/>
      <c r="F50" s="18" t="s">
        <v>105</v>
      </c>
    </row>
    <row r="51" spans="1:6" ht="12.75">
      <c r="A51" s="49"/>
      <c r="B51" s="49" t="s">
        <v>97</v>
      </c>
      <c r="C51" s="49"/>
      <c r="D51" s="1">
        <v>-452</v>
      </c>
      <c r="E51" s="36"/>
      <c r="F51" s="18" t="s">
        <v>105</v>
      </c>
    </row>
    <row r="52" spans="1:6" ht="12.75">
      <c r="A52" s="49"/>
      <c r="B52" s="49" t="s">
        <v>104</v>
      </c>
      <c r="C52" s="49"/>
      <c r="D52" s="1">
        <v>-132</v>
      </c>
      <c r="E52" s="36"/>
      <c r="F52" s="18" t="s">
        <v>105</v>
      </c>
    </row>
    <row r="53" spans="1:5" ht="12.75">
      <c r="A53" s="49"/>
      <c r="B53" s="49"/>
      <c r="C53" s="49"/>
      <c r="E53" s="36"/>
    </row>
    <row r="54" spans="1:6" ht="12.75">
      <c r="A54" s="49"/>
      <c r="B54" s="53" t="s">
        <v>127</v>
      </c>
      <c r="C54" s="49"/>
      <c r="D54" s="34">
        <f>SUM(D45:D53)</f>
        <v>-167</v>
      </c>
      <c r="E54" s="36"/>
      <c r="F54" s="59" t="s">
        <v>105</v>
      </c>
    </row>
    <row r="55" spans="1:5" ht="12.75">
      <c r="A55" s="49"/>
      <c r="B55" s="49"/>
      <c r="C55" s="49"/>
      <c r="E55" s="36"/>
    </row>
    <row r="56" spans="1:6" ht="12.75">
      <c r="A56" s="49" t="s">
        <v>128</v>
      </c>
      <c r="B56" s="49"/>
      <c r="C56" s="49"/>
      <c r="D56" s="1">
        <f>D31+D41+D54</f>
        <v>-1583</v>
      </c>
      <c r="E56" s="36"/>
      <c r="F56" s="18" t="s">
        <v>105</v>
      </c>
    </row>
    <row r="57" spans="1:5" ht="12.75">
      <c r="A57" s="49"/>
      <c r="B57" s="50"/>
      <c r="C57" s="49"/>
      <c r="E57" s="36"/>
    </row>
    <row r="58" spans="1:6" ht="12.75">
      <c r="A58" s="49" t="s">
        <v>117</v>
      </c>
      <c r="B58" s="49"/>
      <c r="C58" s="49"/>
      <c r="D58" s="1">
        <v>3750</v>
      </c>
      <c r="E58" s="36"/>
      <c r="F58" s="18" t="s">
        <v>105</v>
      </c>
    </row>
    <row r="59" spans="1:5" ht="12.75">
      <c r="A59" s="49"/>
      <c r="B59" s="49"/>
      <c r="C59" s="49"/>
      <c r="E59" s="36"/>
    </row>
    <row r="60" spans="1:6" ht="13.5" thickBot="1">
      <c r="A60" s="49" t="s">
        <v>118</v>
      </c>
      <c r="B60" s="49"/>
      <c r="C60" s="49"/>
      <c r="D60" s="56">
        <f>SUM(D56:D59)</f>
        <v>2167</v>
      </c>
      <c r="E60" s="36"/>
      <c r="F60" s="60" t="s">
        <v>105</v>
      </c>
    </row>
    <row r="61" spans="1:5" ht="13.5" thickTop="1">
      <c r="A61" s="49"/>
      <c r="B61" s="49"/>
      <c r="C61" s="49"/>
      <c r="E61" s="36"/>
    </row>
    <row r="62" spans="1:5" ht="12.75">
      <c r="A62" s="49"/>
      <c r="B62" s="49"/>
      <c r="C62" s="49"/>
      <c r="E62" s="36"/>
    </row>
    <row r="63" spans="1:6" ht="12.75">
      <c r="A63" s="53" t="s">
        <v>129</v>
      </c>
      <c r="B63" s="49"/>
      <c r="C63" s="49"/>
      <c r="E63" s="36"/>
      <c r="F63" s="2"/>
    </row>
    <row r="64" spans="1:6" ht="12.75">
      <c r="A64" s="49"/>
      <c r="B64" s="49"/>
      <c r="C64" s="49"/>
      <c r="E64" s="36"/>
      <c r="F64" s="2"/>
    </row>
    <row r="65" spans="1:6" ht="12.75">
      <c r="A65" s="49"/>
      <c r="B65" s="49" t="s">
        <v>98</v>
      </c>
      <c r="C65" s="49"/>
      <c r="D65" s="1">
        <v>3090</v>
      </c>
      <c r="E65" s="36"/>
      <c r="F65" s="18" t="s">
        <v>105</v>
      </c>
    </row>
    <row r="66" spans="1:6" ht="12.75">
      <c r="A66" s="54"/>
      <c r="B66" s="49" t="s">
        <v>130</v>
      </c>
      <c r="C66" s="49"/>
      <c r="D66" s="1">
        <v>1023</v>
      </c>
      <c r="E66" s="36"/>
      <c r="F66" s="18" t="s">
        <v>105</v>
      </c>
    </row>
    <row r="67" spans="1:6" ht="12.75">
      <c r="A67" s="49"/>
      <c r="B67" s="49" t="s">
        <v>131</v>
      </c>
      <c r="C67" s="49"/>
      <c r="D67" s="1">
        <v>-1946</v>
      </c>
      <c r="E67" s="36"/>
      <c r="F67" s="18" t="s">
        <v>105</v>
      </c>
    </row>
    <row r="68" spans="1:6" ht="12.75">
      <c r="A68" s="49"/>
      <c r="B68" s="49"/>
      <c r="C68" s="49"/>
      <c r="D68" s="55"/>
      <c r="E68" s="36"/>
      <c r="F68" s="2"/>
    </row>
    <row r="69" spans="1:6" ht="13.5" thickBot="1">
      <c r="A69" s="49"/>
      <c r="B69" s="49"/>
      <c r="C69" s="49"/>
      <c r="D69" s="57">
        <f>SUM(D65:D68)</f>
        <v>2167</v>
      </c>
      <c r="E69" s="36"/>
      <c r="F69" s="60" t="s">
        <v>105</v>
      </c>
    </row>
    <row r="70" spans="1:6" ht="13.5" thickTop="1">
      <c r="A70" s="36"/>
      <c r="B70" s="36"/>
      <c r="C70" s="36"/>
      <c r="D70" s="9"/>
      <c r="E70" s="36"/>
      <c r="F70" s="2"/>
    </row>
    <row r="71" spans="1:6" ht="12.75">
      <c r="A71" s="27"/>
      <c r="B71" s="27"/>
      <c r="C71" s="27"/>
      <c r="D71" s="2"/>
      <c r="E71" s="2"/>
      <c r="F71" s="11"/>
    </row>
    <row r="72" spans="1:6" ht="12.75">
      <c r="A72" s="9" t="s">
        <v>34</v>
      </c>
      <c r="E72" s="9"/>
      <c r="F72" s="9"/>
    </row>
    <row r="73" ht="12.75">
      <c r="A73" s="9"/>
    </row>
    <row r="74" ht="12.75">
      <c r="A74" s="9"/>
    </row>
    <row r="75" ht="12.75">
      <c r="A75" s="9"/>
    </row>
    <row r="76" ht="12.75">
      <c r="A76" s="9"/>
    </row>
    <row r="77" ht="12.75">
      <c r="A77" s="9"/>
    </row>
    <row r="78" ht="12.75">
      <c r="A78" s="9"/>
    </row>
    <row r="79" spans="4:9" s="9" customFormat="1" ht="12.75">
      <c r="D79" s="1"/>
      <c r="E79" s="10"/>
      <c r="G79" s="10"/>
      <c r="I79" s="10"/>
    </row>
    <row r="80" spans="4:9" s="9" customFormat="1" ht="12.75">
      <c r="D80" s="1"/>
      <c r="E80" s="10"/>
      <c r="G80" s="10"/>
      <c r="I80" s="10"/>
    </row>
    <row r="81" spans="4:9" ht="12.75">
      <c r="D81" s="25"/>
      <c r="E81" s="5"/>
      <c r="G81" s="5"/>
      <c r="I81" s="5"/>
    </row>
    <row r="82" spans="4:9" ht="12.75">
      <c r="D82" s="25"/>
      <c r="E82" s="5"/>
      <c r="G82" s="5"/>
      <c r="I82" s="5"/>
    </row>
    <row r="83" spans="4:9" ht="12.75">
      <c r="D83" s="25"/>
      <c r="E83" s="5"/>
      <c r="G83" s="5"/>
      <c r="I83" s="5"/>
    </row>
    <row r="84" spans="4:9" ht="12.75">
      <c r="D84" s="25"/>
      <c r="E84" s="5"/>
      <c r="G84" s="5"/>
      <c r="I84" s="5"/>
    </row>
    <row r="85" spans="4:9" ht="12.75">
      <c r="D85" s="25"/>
      <c r="E85" s="5"/>
      <c r="G85" s="5"/>
      <c r="I85" s="5"/>
    </row>
    <row r="86" spans="4:9" ht="12.75">
      <c r="D86" s="25"/>
      <c r="E86" s="5"/>
      <c r="G86" s="5"/>
      <c r="I86" s="5"/>
    </row>
  </sheetData>
  <printOptions/>
  <pageMargins left="0.84" right="0.83" top="0.5" bottom="0.5"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User</cp:lastModifiedBy>
  <cp:lastPrinted>2004-10-04T23:30:29Z</cp:lastPrinted>
  <dcterms:created xsi:type="dcterms:W3CDTF">2001-03-17T05:13:36Z</dcterms:created>
  <dcterms:modified xsi:type="dcterms:W3CDTF">2004-10-04T23:31:14Z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369744780</vt:i4>
  </property>
  <property fmtid="{D5CDD505-2E9C-101B-9397-08002B2CF9AE}" pid="3" name="_EmailSubject">
    <vt:lpwstr>Quaterly report</vt:lpwstr>
  </property>
  <property fmtid="{D5CDD505-2E9C-101B-9397-08002B2CF9AE}" pid="4" name="_AuthorEmail">
    <vt:lpwstr>jsldt@tm.net.my</vt:lpwstr>
  </property>
  <property fmtid="{D5CDD505-2E9C-101B-9397-08002B2CF9AE}" pid="5" name="_AuthorEmailDisplayName">
    <vt:lpwstr>Jason</vt:lpwstr>
  </property>
  <property fmtid="{D5CDD505-2E9C-101B-9397-08002B2CF9AE}" pid="6" name="_ReviewingToolsShownOnce">
    <vt:lpwstr/>
  </property>
</Properties>
</file>